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結果表_新規/★ENNNUN-2477-2479（GL）_未着手/"/>
    </mc:Choice>
  </mc:AlternateContent>
  <xr:revisionPtr revIDLastSave="3320" documentId="13_ncr:1_{5F488033-F369-4F3A-888C-3A3FA8813D04}" xr6:coauthVersionLast="47" xr6:coauthVersionMax="47" xr10:uidLastSave="{04DAC0B1-25B9-4C3C-BC51-8E98FD67E865}"/>
  <bookViews>
    <workbookView xWindow="-120" yWindow="-120" windowWidth="20730" windowHeight="11160" xr2:uid="{23EC9E15-4C53-4FAC-BD06-CF1105F21928}"/>
  </bookViews>
  <sheets>
    <sheet name="UCMP-GL_Ver.5_S" sheetId="51" r:id="rId1"/>
  </sheets>
  <definedNames>
    <definedName name="_xlnm.Print_Area" localSheetId="0">'UCMP-GL_Ver.5_S'!$E$3:$CL$227</definedName>
    <definedName name="_xlnm.Print_Titles" localSheetId="0">'UCMP-GL_Ver.5_S'!$3:$17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83" i="51" l="1"/>
  <c r="AL80" i="51"/>
  <c r="X80" i="51"/>
  <c r="DO70" i="51"/>
  <c r="CH80" i="51" s="1"/>
  <c r="DO69" i="51"/>
  <c r="BX80" i="51" s="1"/>
  <c r="BA31" i="51"/>
  <c r="BK5" i="51"/>
  <c r="CH54" i="51"/>
  <c r="BX54" i="51"/>
  <c r="CH116" i="51"/>
  <c r="BX116" i="51"/>
  <c r="CH106" i="51"/>
  <c r="BX106" i="51"/>
  <c r="BX96" i="51"/>
  <c r="CH96" i="51"/>
  <c r="DH61" i="51"/>
  <c r="DH62" i="51"/>
  <c r="CH59" i="51"/>
  <c r="H226" i="51"/>
  <c r="H224" i="51"/>
  <c r="H222" i="51"/>
  <c r="DH53" i="51"/>
  <c r="BX46" i="51"/>
  <c r="DH56" i="51"/>
  <c r="DH55" i="51"/>
  <c r="BX36" i="51"/>
  <c r="CH36" i="51"/>
  <c r="DL232" i="51"/>
  <c r="DL231" i="51"/>
  <c r="DL230" i="51"/>
  <c r="DL229" i="51"/>
  <c r="DK232" i="51"/>
  <c r="DK231" i="51"/>
  <c r="DK230" i="51"/>
  <c r="DK229" i="51"/>
  <c r="DJ232" i="51"/>
  <c r="DJ231" i="51"/>
  <c r="DJ230" i="51"/>
  <c r="DJ229" i="51"/>
  <c r="CM226" i="51"/>
  <c r="BX29" i="51"/>
  <c r="BX59" i="51"/>
  <c r="CH46" i="51"/>
  <c r="CH29" i="51"/>
  <c r="CC80"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s>
  <commentList>
    <comment ref="AL96" authorId="0" shapeId="0" xr:uid="{00000000-0006-0000-0000-00000B000000}">
      <text>
        <r>
          <rPr>
            <sz val="9"/>
            <color indexed="81"/>
            <rFont val="ＭＳ Ｐゴシック"/>
            <family val="3"/>
            <charset val="128"/>
          </rPr>
          <t>制御盤銘板に記載される最大値及び最小値を記載</t>
        </r>
      </text>
    </comment>
    <comment ref="N119" authorId="0" shapeId="0" xr:uid="{00000000-0006-0000-0000-00000E000000}">
      <text>
        <r>
          <rPr>
            <sz val="9"/>
            <color indexed="81"/>
            <rFont val="ＭＳ Ｐゴシック"/>
            <family val="3"/>
            <charset val="128"/>
          </rPr>
          <t xml:space="preserve">測定時の方向を選択
</t>
        </r>
      </text>
    </comment>
    <comment ref="G138" authorId="0" shapeId="0" xr:uid="{00000000-0006-0000-0000-000010000000}">
      <text>
        <r>
          <rPr>
            <b/>
            <sz val="9"/>
            <color indexed="81"/>
            <rFont val="ＭＳ Ｐゴシック"/>
            <family val="3"/>
            <charset val="128"/>
          </rPr>
          <t>制御盤ブレーキ停止距離基準値の写真を貼り付け</t>
        </r>
      </text>
    </comment>
    <comment ref="G179" authorId="0" shapeId="0" xr:uid="{00000000-0006-0000-0000-000011000000}">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<sst xmlns="http://schemas.openxmlformats.org/spreadsheetml/2006/main" count="295" uniqueCount="202">
  <si>
    <t>AAA</t>
    <phoneticPr fontId="20"/>
  </si>
  <si>
    <t>AAB</t>
    <phoneticPr fontId="20"/>
  </si>
  <si>
    <t>速度監視装置の動作確認</t>
  </si>
  <si>
    <t>AAC</t>
    <phoneticPr fontId="20"/>
  </si>
  <si>
    <t>AAD</t>
    <phoneticPr fontId="20"/>
  </si>
  <si>
    <t>AAE</t>
    <phoneticPr fontId="20"/>
  </si>
  <si>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</si>
  <si>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</si>
  <si>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</si>
  <si>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</si>
  <si>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</si>
  <si>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</si>
  <si>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15T</t>
    <phoneticPr fontId="20"/>
  </si>
  <si>
    <t>ﾊﾟｯﾄﾞの溝の確認</t>
    <rPh sb="6" eb="7">
      <t>ミゾ</t>
    </rPh>
    <rPh sb="8" eb="10">
      <t>カクニン</t>
    </rPh>
    <phoneticPr fontId="20"/>
  </si>
  <si>
    <t>溝深さが0.5mm以上でないこと（要重点点検）</t>
    <rPh sb="0" eb="1">
      <t>ミゾ</t>
    </rPh>
    <rPh sb="1" eb="2">
      <t>フカ</t>
    </rPh>
    <rPh sb="9" eb="11">
      <t>イジョウ</t>
    </rPh>
    <rPh sb="17" eb="18">
      <t>ヨウ</t>
    </rPh>
    <rPh sb="18" eb="20">
      <t>ジュウテン</t>
    </rPh>
    <rPh sb="20" eb="22">
      <t>テンケン</t>
    </rPh>
    <phoneticPr fontId="20"/>
  </si>
  <si>
    <t>30T</t>
    <phoneticPr fontId="20"/>
  </si>
  <si>
    <t>残存厚みの確認</t>
    <rPh sb="0" eb="2">
      <t>ザンゾン</t>
    </rPh>
    <rPh sb="2" eb="3">
      <t>アツ</t>
    </rPh>
    <rPh sb="5" eb="7">
      <t>カクニン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</si>
  <si>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</si>
  <si>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</si>
  <si>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</si>
  <si>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</si>
  <si>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</si>
  <si>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</si>
  <si>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</si>
  <si>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</si>
  <si>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</si>
  <si>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</si>
  <si>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</si>
  <si>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</si>
  <si>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</si>
  <si>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</si>
  <si>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</si>
  <si>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</si>
  <si>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</si>
  <si>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</si>
  <si>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</si>
  <si>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</si>
  <si>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</si>
  <si>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</si>
  <si>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</si>
  <si>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</si>
  <si>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ﾌﾞﾚｰｷ</t>
    <phoneticPr fontId="20"/>
  </si>
  <si>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</si>
  <si>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</si>
  <si>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</si>
  <si>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</si>
  <si>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</si>
  <si>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</si>
  <si>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</si>
  <si>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</si>
  <si>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</si>
  <si>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</si>
  <si>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</si>
  <si>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</si>
  <si>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</si>
  <si>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</si>
  <si>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</si>
  <si>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</si>
  <si>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</si>
  <si>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</si>
  <si>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</si>
  <si>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</si>
  <si>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</si>
  <si>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</si>
  <si>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</si>
  <si>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</si>
  <si>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</si>
  <si>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</si>
  <si>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</si>
  <si>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</si>
  <si>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</si>
  <si>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</si>
  <si>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</si>
  <si>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</si>
  <si>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</si>
  <si>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</si>
  <si>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</si>
  <si>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</si>
  <si>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ー</t>
    <phoneticPr fontId="20"/>
  </si>
  <si>
    <t>判定は手動で入力する｡</t>
    <rPh sb="0" eb="2">
      <t>ハンテイ</t>
    </rPh>
    <rPh sb="3" eb="5">
      <t>シュドウ</t>
    </rPh>
    <rPh sb="6" eb="8">
      <t>ニュウリョク</t>
    </rPh>
    <phoneticPr fontId="20"/>
  </si>
  <si>
    <t>安全ﾌﾟﾛｸﾞﾗﾑﾊﾞｰｼﾞｮﾝ</t>
    <rPh sb="0" eb="2">
      <t>アンゼン</t>
    </rPh>
    <phoneticPr fontId="20"/>
  </si>
  <si>
    <t>保守ﾂｰﾙにてﾌﾟﾛｸﾞﾗﾑﾊﾞｰｼﾞｮﾝを確認する。</t>
    <rPh sb="0" eb="2">
      <t>ホシュ</t>
    </rPh>
    <rPh sb="22" eb="24">
      <t>カクニン</t>
    </rPh>
    <phoneticPr fontId="20"/>
  </si>
  <si>
    <t>下記ﾊﾞｰｼﾞｮﾝと同一でないこと。</t>
    <rPh sb="0" eb="2">
      <t>カキ</t>
    </rPh>
    <rPh sb="10" eb="12">
      <t>ドウイツ</t>
    </rPh>
    <phoneticPr fontId="20"/>
  </si>
  <si>
    <t>ﾌﾟﾛｸﾞﾗﾑﾊﾞｰｼﾞｮﾝ</t>
    <phoneticPr fontId="20"/>
  </si>
  <si>
    <t>｢バージョン｣を入力する事により自動で判定される｡</t>
    <rPh sb="8" eb="10">
      <t>ニュウリョク</t>
    </rPh>
    <rPh sb="12" eb="13">
      <t>コト</t>
    </rPh>
    <rPh sb="16" eb="18">
      <t>ジドウ</t>
    </rPh>
    <rPh sb="19" eb="21">
      <t>ハンテイ</t>
    </rPh>
    <phoneticPr fontId="20"/>
  </si>
  <si>
    <t>指定ﾊﾞｰｼﾞｮﾝ : JAA31487</t>
    <rPh sb="0" eb="2">
      <t>シテイ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</si>
  <si>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</si>
  <si>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</si>
  <si>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</si>
  <si>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</si>
  <si>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</si>
  <si>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</si>
  <si>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</si>
  <si>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</si>
  <si>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</si>
  <si>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</si>
  <si>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</si>
  <si>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</si>
  <si>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</si>
  <si>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</si>
  <si>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</si>
  <si>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</si>
  <si>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取付けが堅固でない事｡</t>
    <rPh sb="0" eb="2">
      <t>トリツ</t>
    </rPh>
    <rPh sb="4" eb="5">
      <t>カタ</t>
    </rPh>
    <rPh sb="5" eb="6">
      <t>コ</t>
    </rPh>
    <rPh sb="9" eb="10">
      <t>コト</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</si>
  <si>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</si>
  <si>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</si>
  <si>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</si>
  <si>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</si>
  <si>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</si>
  <si>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</si>
  <si>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</si>
  <si>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</si>
  <si>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</si>
  <si>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</si>
  <si>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</si>
  <si>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</si>
  <si>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</si>
  <si>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</si>
  <si>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</si>
  <si>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</si>
  <si>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</si>
  <si>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</si>
  <si>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</si>
  <si>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</si>
  <si>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</si>
  <si>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</si>
  <si>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</si>
  <si>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</si>
  <si>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</si>
  <si>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</si>
  <si>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</si>
  <si>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</si>
  <si>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</si>
  <si>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</si>
  <si>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</si>
  <si>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</si>
  <si>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</si>
  <si>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</si>
  <si>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9" eb="31">
      <t>カタン</t>
    </rPh>
    <rPh sb="32" eb="34">
      <t>トウタツ</t>
    </rPh>
    <rPh sb="59" eb="60">
      <t>ウ</t>
    </rPh>
    <rPh sb="76" eb="77">
      <t>アブラ</t>
    </rPh>
    <rPh sb="77" eb="79">
      <t>カクニン</t>
    </rPh>
    <rPh sb="79" eb="81">
      <t>イチ</t>
    </rPh>
    <rPh sb="85" eb="87">
      <t>アブラブン</t>
    </rPh>
    <rPh sb="88" eb="90">
      <t>ミウ</t>
    </rPh>
    <phoneticPr fontId="20"/>
  </si>
  <si>
    <t>(6)</t>
    <phoneticPr fontId="20"/>
  </si>
  <si>
    <t>ﾊﾟｯﾄﾞの厚さの状況</t>
    <rPh sb="6" eb="7">
      <t>アツ</t>
    </rPh>
    <rPh sb="9" eb="11">
      <t>ジョウキョウ</t>
    </rPh>
    <phoneticPr fontId="20"/>
  </si>
  <si>
    <t>ﾊﾟｯﾄﾞの状況</t>
    <rPh sb="6" eb="8">
      <t>ジョウキョウ</t>
    </rPh>
    <phoneticPr fontId="20"/>
  </si>
  <si>
    <t>ﾊﾟｯﾄﾞに欠損､割れがあること。又は剥離していること｡</t>
    <rPh sb="6" eb="8">
      <t>ケッソン</t>
    </rPh>
    <rPh sb="9" eb="10">
      <t>ワ</t>
    </rPh>
    <rPh sb="17" eb="18">
      <t>マタ</t>
    </rPh>
    <rPh sb="19" eb="21">
      <t>ハクリ</t>
    </rPh>
    <phoneticPr fontId="20"/>
  </si>
  <si>
    <t>ﾌﾞﾚｰｷﾊﾟｯﾄﾞの動作感知装置</t>
    <rPh sb="11" eb="13">
      <t>ドウサ</t>
    </rPh>
    <rPh sb="13" eb="15">
      <t>カンチ</t>
    </rPh>
    <rPh sb="15" eb="17">
      <t>ソウチ</t>
    </rPh>
    <phoneticPr fontId="20"/>
  </si>
  <si>
    <t>ﾌﾞﾚｰｷ開放時及び締結時の動作感知装置の接点信号を確認する。</t>
    <rPh sb="5" eb="6">
      <t>ジ</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</si>
  <si>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ﾌﾞﾚｰｷの開閉と接点信号が一致していないこと。</t>
    <rPh sb="6" eb="8">
      <t>カイヘイ</t>
    </rPh>
    <rPh sb="9" eb="11">
      <t>セッテン</t>
    </rPh>
    <rPh sb="11" eb="13">
      <t>シンゴウ</t>
    </rPh>
    <rPh sb="14" eb="16">
      <t>イッチ</t>
    </rPh>
    <phoneticPr fontId="20"/>
  </si>
  <si>
    <t>制動力の状況</t>
    <rPh sb="0" eb="2">
      <t>セイドウ</t>
    </rPh>
    <rPh sb="2" eb="3">
      <t>リョク</t>
    </rPh>
    <rPh sb="4" eb="6">
      <t>ジョウキョウ</t>
    </rPh>
    <phoneticPr fontId="20"/>
  </si>
  <si>
    <t>ﾌﾞﾚｰｷ両側
制動を確認する｡           （定格速度）</t>
    <rPh sb="5" eb="7">
      <t>リョウガワ</t>
    </rPh>
    <rPh sb="8" eb="10">
      <t>セイドウ</t>
    </rPh>
    <rPh sb="11" eb="13">
      <t>カクニン</t>
    </rPh>
    <rPh sb="28" eb="30">
      <t>テイカク</t>
    </rPh>
    <rPh sb="30" eb="32">
      <t>ソクド</t>
    </rPh>
    <phoneticPr fontId="20"/>
  </si>
  <si>
    <t>ﾌﾞﾚｰｷが制動しないこと又はかごが規定範囲から外れていること。</t>
    <rPh sb="6" eb="8">
      <t>セイドウ</t>
    </rPh>
    <rPh sb="13" eb="14">
      <t>マタ</t>
    </rPh>
    <rPh sb="18" eb="20">
      <t>キテイ</t>
    </rPh>
    <rPh sb="20" eb="22">
      <t>ハンイ</t>
    </rPh>
    <rPh sb="24" eb="25">
      <t>ハズ</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</si>
  <si>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</si>
  <si>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</si>
  <si>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</si>
  <si>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</si>
  <si>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</si>
  <si>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ﾌﾞﾚｰｷ右側
制動を確認する｡（24m/min)</t>
    <rPh sb="5" eb="7">
      <t>ミギガワ</t>
    </rPh>
    <rPh sb="8" eb="10">
      <t>セイドウ</t>
    </rPh>
    <rPh sb="11" eb="13">
      <t>カクニン</t>
    </rPh>
    <phoneticPr fontId="20"/>
  </si>
  <si>
    <t>ﾌﾞﾚｰｷが制動しないこと又はかごが規定範囲から外れていること。</t>
    <phoneticPr fontId="20"/>
  </si>
  <si>
    <t>運転方向</t>
    <rPh sb="0" eb="2">
      <t>ウンテン</t>
    </rPh>
    <rPh sb="2" eb="4">
      <t>ホウコウ</t>
    </rPh>
    <phoneticPr fontId="20"/>
  </si>
  <si>
    <t>ﾌﾞﾚｰｷ左側
制動を確認する｡(24m/min)</t>
    <rPh sb="5" eb="7">
      <t>ヒダリガワ</t>
    </rPh>
    <rPh sb="8" eb="10">
      <t>セイドウ</t>
    </rPh>
    <rPh sb="11" eb="13">
      <t>カクニン</t>
    </rPh>
    <phoneticPr fontId="20"/>
  </si>
  <si>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</si>
  <si>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</si>
  <si>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</si>
  <si>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</si>
  <si>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</si>
  <si>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</si>
  <si>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</si>
  <si>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</si>
  <si>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</si>
  <si>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</si>
  <si>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</si>
  <si>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</si>
  <si>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</si>
  <si>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</si>
  <si>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</si>
  <si>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</si>
  <si>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</si>
  <si>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</si>
  <si>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ENNNUN-1007</t>
    <phoneticPr fontId="20"/>
  </si>
  <si>
    <t>大臣認定番号</t>
    <rPh sb="0" eb="2">
      <t>ダイジン</t>
    </rPh>
    <rPh sb="2" eb="4">
      <t>ニンテイ</t>
    </rPh>
    <rPh sb="4" eb="5">
      <t>バン</t>
    </rPh>
    <phoneticPr fontId="20"/>
  </si>
  <si>
    <t>ENNNUN-1808</t>
    <phoneticPr fontId="20"/>
  </si>
  <si>
    <t>DBT15-1-A</t>
    <phoneticPr fontId="20"/>
  </si>
  <si>
    <t>ENNNUN-1809</t>
    <phoneticPr fontId="20"/>
  </si>
  <si>
    <t>ENNNUN-1810</t>
    <phoneticPr fontId="20"/>
  </si>
  <si>
    <t>DBT30-2-A</t>
    <phoneticPr fontId="20"/>
  </si>
  <si>
    <t>ENNNUN-2184</t>
    <phoneticPr fontId="20"/>
  </si>
  <si>
    <t>DBT30-1-B</t>
    <phoneticPr fontId="20"/>
  </si>
  <si>
    <t>ENNNUN-2185</t>
    <phoneticPr fontId="20"/>
  </si>
  <si>
    <t>DBT30-2-B</t>
    <phoneticPr fontId="20"/>
  </si>
  <si>
    <t>DBT15-1</t>
    <phoneticPr fontId="20"/>
  </si>
  <si>
    <t>GPT</t>
    <phoneticPr fontId="20"/>
  </si>
  <si>
    <t>PVT</t>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</si>
  <si>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</si>
  <si>
    <t>　</t>
  </si>
  <si>
    <t>ENNNUN-2477</t>
    <phoneticPr fontId="20"/>
  </si>
  <si>
    <t>DBT15T-1-B</t>
    <phoneticPr fontId="20"/>
  </si>
  <si>
    <t>ENNNUN-2478</t>
  </si>
  <si>
    <t>DBT30T-1-B</t>
    <phoneticPr fontId="20"/>
  </si>
  <si>
    <t>ENNNUN-2479</t>
  </si>
  <si>
    <t>DBT30T-2-B</t>
    <phoneticPr fontId="20"/>
  </si>
  <si>
    <t>発行 :令和　6年　12月　19日Ver.6</t>
    <rPh sb="4" eb="6">
      <t>レイワ</t>
    </rPh>
    <phoneticPr fontId="20"/>
  </si>
  <si>
    <t>溝がないこと（要是正）</t>
    <rPh sb="0" eb="1">
      <t>ミゾ</t>
    </rPh>
    <rPh sb="7" eb="8">
      <t>ヨウ</t>
    </rPh>
    <rPh sb="8" eb="10">
      <t>ゼセイ</t>
    </rPh>
    <phoneticPr fontId="20"/>
  </si>
  <si>
    <t>PM138</t>
    <phoneticPr fontId="20"/>
  </si>
  <si>
    <t>30T</t>
  </si>
  <si>
    <t>保守ﾂｰﾙの速度表示が動作しないこと。運転中の表示が定格速度の±５％以内でないこと。</t>
    <rPh sb="0" eb="2">
      <t>ホシュ</t>
    </rPh>
    <rPh sb="6" eb="8">
      <t>ソクド</t>
    </rPh>
    <rPh sb="8" eb="10">
      <t>ヒョウジ</t>
    </rPh>
    <rPh sb="11" eb="13">
      <t>ドウサ</t>
    </rPh>
    <rPh sb="19" eb="22">
      <t>ウンテンチュウ</t>
    </rPh>
    <rPh sb="23" eb="25">
      <t>ヒョウジ</t>
    </rPh>
    <rPh sb="26" eb="28">
      <t>テイカク</t>
    </rPh>
    <rPh sb="28" eb="30">
      <t>ソクド</t>
    </rPh>
    <rPh sb="34" eb="36">
      <t>イナイ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</si>
</sst>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u/>
      <sz val="8"/>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xf numFmtId="0" fontId="1" fillId="0" borderId="0">
      <alignment vertical="center"/>
    </xf>
  </cellStyleXfs>
  <cellXfs count="425">
    <xf numFmtId="0" fontId="0" fillId="0" borderId="0" xfId="0">
      <alignment vertical="center"/>
    </xf>
    <xf numFmtId="0" fontId="22" fillId="0" borderId="21" xfId="0" applyFont="1" applyFill="1" applyBorder="1">
      <alignment vertical="center"/>
    </xf>
    <xf numFmtId="49" fontId="22" fillId="0" borderId="0" xfId="0" applyNumberFormat="1" applyFont="1" applyFill="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22" fillId="0" borderId="0" xfId="44" applyFont="1" applyFill="1">
      <alignment vertical="center"/>
    </xf>
    <xf numFmtId="176" fontId="22" fillId="0" borderId="0" xfId="0" applyNumberFormat="1" applyFont="1" applyFill="1">
      <alignment vertical="center"/>
    </xf>
    <xf numFmtId="3" fontId="0" fillId="0" borderId="0" xfId="0" applyNumberFormat="1" applyFont="1" applyFill="1">
      <alignment vertical="center"/>
    </xf>
    <xf numFmtId="49" fontId="0" fillId="0" borderId="0" xfId="0" applyNumberFormat="1" applyFont="1" applyFill="1">
      <alignment vertical="center"/>
    </xf>
    <xf numFmtId="0" fontId="31" fillId="0" borderId="21" xfId="0" applyFont="1" applyFill="1" applyBorder="1">
      <alignment vertical="center"/>
    </xf>
    <xf numFmtId="0" fontId="21" fillId="0" borderId="0" xfId="0" applyFont="1" applyFill="1">
      <alignment vertical="center"/>
    </xf>
    <xf numFmtId="0" fontId="22" fillId="0" borderId="0" xfId="0" applyFont="1" applyFill="1">
      <alignment vertical="center"/>
    </xf>
    <xf numFmtId="0" fontId="0" fillId="0" borderId="0" xfId="0" applyFont="1" applyFill="1">
      <alignment vertical="center"/>
    </xf>
    <xf numFmtId="0" fontId="0" fillId="0" borderId="0" xfId="0" applyFont="1" applyFill="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0" fillId="0" borderId="12"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0" xfId="0" applyFont="1" applyFill="1" applyProtection="1">
      <alignment vertical="center"/>
      <protection hidden="1"/>
    </xf>
    <xf numFmtId="0" fontId="25" fillId="0" borderId="0" xfId="0" applyFont="1" applyFill="1" applyProtection="1">
      <alignment vertical="center"/>
      <protection hidden="1"/>
    </xf>
    <xf numFmtId="0" fontId="0" fillId="0" borderId="0" xfId="0" applyFont="1" applyFill="1" applyAlignment="1" applyProtection="1">
      <protection hidden="1"/>
    </xf>
    <xf numFmtId="0" fontId="21" fillId="0" borderId="0" xfId="0" applyFont="1" applyFill="1" applyAlignment="1" applyProtection="1">
      <protection hidden="1"/>
    </xf>
    <xf numFmtId="0" fontId="21" fillId="0" borderId="0" xfId="0" applyFont="1" applyFill="1" applyProtection="1">
      <alignment vertical="center"/>
      <protection hidden="1"/>
    </xf>
    <xf numFmtId="0" fontId="21" fillId="0" borderId="2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0"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0"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0" fillId="0" borderId="11" xfId="0" applyFont="1" applyFill="1" applyBorder="1" applyProtection="1">
      <alignment vertical="center"/>
      <protection hidden="1"/>
    </xf>
    <xf numFmtId="0" fontId="0" fillId="0" borderId="12" xfId="0" applyFont="1" applyFill="1" applyBorder="1" applyProtection="1">
      <alignment vertical="center"/>
      <protection hidden="1"/>
    </xf>
    <xf numFmtId="0" fontId="0"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0" fillId="0" borderId="16" xfId="0" applyFont="1" applyFill="1" applyBorder="1" applyProtection="1">
      <alignment vertical="center"/>
      <protection hidden="1"/>
    </xf>
    <xf numFmtId="0" fontId="0" fillId="0" borderId="17" xfId="0" applyFont="1" applyFill="1" applyBorder="1" applyProtection="1">
      <alignment vertical="center"/>
      <protection hidden="1"/>
    </xf>
    <xf numFmtId="0" fontId="0" fillId="0" borderId="14"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0" xfId="0" applyFont="1" applyFill="1" applyAlignment="1" applyProtection="1">
      <alignment horizontal="center"/>
      <protection hidden="1"/>
    </xf>
    <xf numFmtId="0" fontId="22" fillId="0" borderId="0" xfId="0" applyFont="1" applyFill="1" applyAlignment="1" applyProtection="1">
      <alignment horizontal="center"/>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0" xfId="0" applyFont="1" applyFill="1" applyAlignment="1" applyProtection="1">
      <alignment horizontal="right"/>
      <protection hidden="1"/>
    </xf>
    <xf numFmtId="0" fontId="24"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2" fillId="0" borderId="0" xfId="0" applyFont="1" applyFill="1" applyProtection="1">
      <alignment vertical="center"/>
      <protection hidden="1"/>
    </xf>
    <xf numFmtId="0" fontId="28" fillId="0" borderId="0" xfId="0" applyFont="1" applyFill="1" applyProtection="1">
      <alignment vertical="center"/>
      <protection hidden="1"/>
    </xf>
    <xf numFmtId="0" fontId="21" fillId="0" borderId="20" xfId="0" applyFont="1" applyFill="1" applyBorder="1" applyAlignment="1" applyProtection="1">
      <alignment horizontal="center" vertical="center"/>
      <protection hidden="1"/>
    </xf>
    <xf numFmtId="0" fontId="22" fillId="0" borderId="21" xfId="0" applyFont="1" applyBorder="1">
      <alignment vertical="center"/>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21" fillId="0" borderId="29"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vertical="center"/>
      <protection locked="0" hidden="1"/>
    </xf>
    <xf numFmtId="0" fontId="21" fillId="0" borderId="30"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29"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53" xfId="0" applyFont="1" applyFill="1" applyBorder="1" applyAlignment="1" applyProtection="1">
      <alignment horizontal="center" vertical="center"/>
      <protection hidden="1"/>
    </xf>
    <xf numFmtId="0" fontId="21" fillId="0" borderId="73" xfId="0" applyFont="1" applyFill="1" applyBorder="1" applyAlignment="1" applyProtection="1">
      <alignment horizontal="left" vertical="center" shrinkToFit="1"/>
      <protection locked="0" hidden="1"/>
    </xf>
    <xf numFmtId="0" fontId="21" fillId="0" borderId="74" xfId="0" applyFont="1" applyFill="1" applyBorder="1" applyAlignment="1" applyProtection="1">
      <alignment horizontal="left" vertical="center" shrinkToFit="1"/>
      <protection locked="0" hidden="1"/>
    </xf>
    <xf numFmtId="0" fontId="21" fillId="0" borderId="53" xfId="0" applyFont="1" applyFill="1" applyBorder="1" applyAlignment="1" applyProtection="1">
      <alignment horizontal="left" vertical="center" shrinkToFit="1"/>
      <protection locked="0" hidden="1"/>
    </xf>
    <xf numFmtId="0" fontId="21" fillId="0" borderId="21"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0" xfId="0" applyFont="1" applyFill="1" applyAlignment="1" applyProtection="1">
      <alignment horizontal="center" vertical="center"/>
      <protection locked="0"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0" xfId="0" applyFont="1" applyFill="1" applyBorder="1" applyAlignment="1" applyProtection="1">
      <alignment horizontal="right"/>
      <protection locked="0" hidden="1"/>
    </xf>
    <xf numFmtId="0" fontId="21" fillId="0" borderId="0" xfId="0" applyFont="1" applyFill="1" applyBorder="1" applyProtection="1">
      <alignment vertical="center"/>
      <protection locked="0"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0" fontId="21" fillId="0" borderId="0" xfId="0" applyFont="1" applyFill="1" applyBorder="1" applyProtection="1">
      <alignment vertical="center"/>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0" fontId="22" fillId="0" borderId="36" xfId="0" applyFont="1" applyFill="1" applyBorder="1" applyAlignment="1" applyProtection="1">
      <alignment vertical="center" wrapText="1"/>
      <protection hidden="1"/>
    </xf>
    <xf numFmtId="0" fontId="22" fillId="0" borderId="37" xfId="0" applyFont="1" applyFill="1" applyBorder="1" applyAlignment="1" applyProtection="1">
      <alignment vertical="center" wrapText="1"/>
      <protection hidden="1"/>
    </xf>
    <xf numFmtId="0" fontId="22" fillId="0" borderId="38" xfId="0" applyFont="1" applyFill="1" applyBorder="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0" xfId="0" applyFont="1" applyFill="1" applyAlignment="1" applyProtection="1">
      <alignment horizontal="left"/>
      <protection hidden="1"/>
    </xf>
    <xf numFmtId="0" fontId="21" fillId="0" borderId="15" xfId="0" applyFont="1" applyFill="1" applyBorder="1" applyAlignment="1" applyProtection="1">
      <alignment horizontal="left"/>
      <protection hidden="1"/>
    </xf>
    <xf numFmtId="0" fontId="21" fillId="0" borderId="29"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0" fillId="0" borderId="23"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21" fillId="0" borderId="10"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hidden="1"/>
    </xf>
    <xf numFmtId="0" fontId="0" fillId="0" borderId="52"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21"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48"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9" xfId="0" applyFont="1" applyFill="1" applyBorder="1" applyProtection="1">
      <alignment vertical="center"/>
      <protection hidden="1"/>
    </xf>
    <xf numFmtId="0" fontId="0" fillId="0" borderId="34" xfId="0" applyFont="1" applyFill="1" applyBorder="1" applyProtection="1">
      <alignment vertical="center"/>
      <protection hidden="1"/>
    </xf>
    <xf numFmtId="0" fontId="22" fillId="0" borderId="0" xfId="0" applyFont="1" applyFill="1" applyAlignment="1" applyProtection="1">
      <alignment horizontal="left" vertical="center"/>
      <protection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21" fillId="0" borderId="61"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63" xfId="0" applyFont="1" applyFill="1" applyBorder="1" applyAlignment="1" applyProtection="1">
      <alignment horizontal="center" vertical="center"/>
      <protection hidden="1"/>
    </xf>
    <xf numFmtId="0" fontId="21" fillId="0" borderId="64" xfId="0" applyFont="1" applyFill="1" applyBorder="1" applyAlignment="1" applyProtection="1">
      <alignment horizontal="center" vertical="center"/>
      <protection hidden="1"/>
    </xf>
    <xf numFmtId="0" fontId="21" fillId="0" borderId="65" xfId="0" applyFont="1" applyFill="1" applyBorder="1" applyAlignment="1" applyProtection="1">
      <alignment horizontal="center" vertical="center"/>
      <protection hidden="1"/>
    </xf>
    <xf numFmtId="0" fontId="21" fillId="0" borderId="66" xfId="0" applyFont="1" applyFill="1" applyBorder="1" applyAlignment="1" applyProtection="1">
      <alignment horizontal="center" vertical="center"/>
      <protection hidden="1"/>
    </xf>
    <xf numFmtId="0" fontId="21" fillId="0" borderId="67" xfId="0" applyFont="1" applyFill="1" applyBorder="1" applyAlignment="1" applyProtection="1">
      <alignment horizontal="center" vertical="center"/>
      <protection hidden="1"/>
    </xf>
    <xf numFmtId="0" fontId="21" fillId="0" borderId="68"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176" fontId="21" fillId="0" borderId="0" xfId="0" applyNumberFormat="1" applyFont="1" applyFill="1" applyAlignment="1" applyProtection="1">
      <alignment horizontal="left"/>
      <protection hidden="1"/>
    </xf>
    <xf numFmtId="176" fontId="21" fillId="0" borderId="0" xfId="0" applyNumberFormat="1" applyFont="1" applyFill="1" applyAlignment="1" applyProtection="1">
      <alignment horizontal="right"/>
      <protection hidden="1"/>
    </xf>
    <xf numFmtId="0" fontId="22" fillId="0" borderId="10" xfId="0" applyFont="1" applyFill="1" applyBorder="1" applyAlignment="1" applyProtection="1">
      <alignment horizontal="center"/>
      <protection hidden="1"/>
    </xf>
    <xf numFmtId="0" fontId="22" fillId="0" borderId="15" xfId="0" applyFont="1" applyFill="1" applyBorder="1" applyAlignment="1" applyProtection="1">
      <alignment horizont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14"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3" fillId="0" borderId="10"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5" xfId="0" applyFont="1" applyFill="1" applyBorder="1" applyAlignment="1" applyProtection="1">
      <alignment horizontal="center"/>
      <protection hidden="1"/>
    </xf>
    <xf numFmtId="0" fontId="0" fillId="0" borderId="29"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protection hidden="1"/>
    </xf>
    <xf numFmtId="0" fontId="0"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protection locked="0" hidden="1"/>
    </xf>
    <xf numFmtId="0" fontId="21" fillId="0" borderId="19" xfId="0" applyFont="1" applyFill="1" applyBorder="1" applyAlignment="1" applyProtection="1">
      <alignment horizontal="left" vertical="center"/>
      <protection locked="0" hidden="1"/>
    </xf>
    <xf numFmtId="0" fontId="0" fillId="0" borderId="20" xfId="0" applyFont="1"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0" fillId="0" borderId="22" xfId="0" applyFont="1" applyFill="1" applyBorder="1" applyProtection="1">
      <alignment vertical="center"/>
      <protection hidden="1"/>
    </xf>
    <xf numFmtId="0" fontId="0" fillId="0" borderId="30" xfId="0" applyFont="1" applyFill="1" applyBorder="1" applyProtection="1">
      <alignment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13" xfId="0" applyFont="1" applyFill="1" applyBorder="1" applyProtection="1">
      <alignment vertical="center"/>
      <protection hidden="1"/>
    </xf>
    <xf numFmtId="0" fontId="0" fillId="0" borderId="16" xfId="0" applyFont="1" applyFill="1" applyBorder="1" applyProtection="1">
      <alignment vertical="center"/>
      <protection hidden="1"/>
    </xf>
    <xf numFmtId="0" fontId="0" fillId="0" borderId="15" xfId="0" applyFont="1" applyFill="1" applyBorder="1" applyProtection="1">
      <alignment vertical="center"/>
      <protection hidden="1"/>
    </xf>
    <xf numFmtId="0" fontId="0"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0" fillId="0" borderId="52" xfId="0" applyFont="1" applyFill="1" applyBorder="1" applyProtection="1">
      <alignment vertical="center"/>
      <protection hidden="1"/>
    </xf>
    <xf numFmtId="0" fontId="21" fillId="0" borderId="32"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7"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48" xfId="0" applyFont="1" applyFill="1" applyBorder="1" applyAlignment="1" applyProtection="1">
      <alignment horizontal="center" vertical="center" wrapText="1"/>
      <protection hidden="1"/>
    </xf>
    <xf numFmtId="0" fontId="21" fillId="0" borderId="44" xfId="0" applyFont="1" applyFill="1" applyBorder="1" applyAlignment="1" applyProtection="1">
      <alignment horizontal="center" vertical="center"/>
      <protection hidden="1"/>
    </xf>
    <xf numFmtId="0" fontId="21" fillId="0" borderId="49" xfId="0" applyFont="1" applyFill="1" applyBorder="1" applyProtection="1">
      <alignment vertical="center"/>
      <protection hidden="1"/>
    </xf>
    <xf numFmtId="0" fontId="21" fillId="0" borderId="50" xfId="0" applyFont="1" applyFill="1" applyBorder="1" applyProtection="1">
      <alignment vertical="center"/>
      <protection hidden="1"/>
    </xf>
    <xf numFmtId="0" fontId="21" fillId="0" borderId="44" xfId="0" applyFont="1" applyFill="1" applyBorder="1" applyProtection="1">
      <alignment vertic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0" xfId="0" applyFont="1" applyFill="1" applyAlignment="1" applyProtection="1">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Protection="1">
      <alignment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33" xfId="0" applyFont="1" applyFill="1" applyBorder="1" applyProtection="1">
      <alignment vertical="center"/>
      <protection hidden="1"/>
    </xf>
    <xf numFmtId="0" fontId="0" fillId="0" borderId="33" xfId="0" applyFont="1" applyFill="1" applyBorder="1" applyProtection="1">
      <alignment vertical="center"/>
      <protection hidden="1"/>
    </xf>
    <xf numFmtId="0" fontId="0" fillId="0" borderId="14"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0" fillId="0" borderId="21" xfId="0" applyFont="1" applyFill="1" applyBorder="1" applyProtection="1">
      <alignment vertical="center"/>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0" xfId="0" applyFont="1" applyFill="1" applyBorder="1" applyAlignment="1" applyProtection="1">
      <alignment horizontal="right" vertical="center"/>
      <protection locked="0" hidden="1"/>
    </xf>
    <xf numFmtId="0" fontId="21" fillId="0" borderId="29"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0" fillId="0" borderId="18"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29" xfId="0" applyFont="1" applyFill="1" applyBorder="1" applyAlignment="1" applyProtection="1">
      <alignment vertical="center" wrapText="1"/>
      <protection hidden="1"/>
    </xf>
    <xf numFmtId="0" fontId="21" fillId="0" borderId="39"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49" fontId="0" fillId="0" borderId="30" xfId="0" applyNumberFormat="1" applyFont="1" applyFill="1" applyBorder="1" applyAlignment="1" applyProtection="1">
      <alignment horizontal="center" vertical="center"/>
      <protection hidden="1"/>
    </xf>
    <xf numFmtId="49" fontId="0" fillId="0" borderId="12" xfId="0" applyNumberFormat="1" applyFont="1" applyFill="1" applyBorder="1" applyAlignment="1" applyProtection="1">
      <alignment horizontal="center" vertical="center"/>
      <protection hidden="1"/>
    </xf>
    <xf numFmtId="49" fontId="0" fillId="0" borderId="13" xfId="0" applyNumberFormat="1" applyFont="1" applyFill="1" applyBorder="1" applyAlignment="1" applyProtection="1">
      <alignment horizontal="center" vertical="center"/>
      <protection hidden="1"/>
    </xf>
    <xf numFmtId="49" fontId="0" fillId="0" borderId="16" xfId="0" applyNumberFormat="1" applyFont="1" applyFill="1" applyBorder="1" applyAlignment="1" applyProtection="1">
      <alignment horizontal="center" vertical="center"/>
      <protection hidden="1"/>
    </xf>
    <xf numFmtId="49" fontId="0" fillId="0" borderId="17" xfId="0" applyNumberFormat="1" applyFont="1" applyFill="1" applyBorder="1" applyAlignment="1" applyProtection="1">
      <alignment horizontal="center" vertical="center"/>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0" fillId="0" borderId="14"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22" fillId="0" borderId="14"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12"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19"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0" fillId="0" borderId="21" xfId="0" applyFont="1" applyFill="1" applyBorder="1" applyAlignment="1" applyProtection="1">
      <alignment horizontal="left" vertical="center"/>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0" fillId="0" borderId="33"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55" xfId="0" applyFont="1" applyFill="1" applyBorder="1" applyAlignment="1" applyProtection="1">
      <alignment horizontal="center" vertical="center"/>
      <protection hidden="1"/>
    </xf>
    <xf numFmtId="0" fontId="0" fillId="0" borderId="58"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22" fillId="0" borderId="0" xfId="0" applyFont="1" applyFill="1" applyAlignment="1" applyProtection="1">
      <alignment horizontal="center"/>
      <protection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3" fillId="0" borderId="0" xfId="0" applyFont="1" applyFill="1" applyAlignment="1" applyProtection="1">
      <alignment horizontal="center" vertical="center"/>
      <protection hidden="1"/>
    </xf>
    <xf numFmtId="0" fontId="0" fillId="0" borderId="69"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71"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21" fillId="0" borderId="25"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hidden="1"/>
    </xf>
    <xf numFmtId="0" fontId="0" fillId="0" borderId="41" xfId="0" applyFont="1" applyFill="1" applyBorder="1" applyAlignment="1" applyProtection="1">
      <alignment horizontal="center" vertical="center"/>
      <protection hidden="1"/>
    </xf>
    <xf numFmtId="0" fontId="0" fillId="0" borderId="6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protection locked="0" hidden="1"/>
    </xf>
    <xf numFmtId="0" fontId="0" fillId="0" borderId="0" xfId="0" applyFont="1" applyFill="1" applyAlignment="1" applyProtection="1">
      <alignment horizontal="left" shrinkToFit="1"/>
      <protection locked="0" hidden="1"/>
    </xf>
    <xf numFmtId="0" fontId="0" fillId="0" borderId="15" xfId="0" applyFont="1" applyFill="1" applyBorder="1" applyAlignment="1" applyProtection="1">
      <alignment horizontal="left" shrinkToFit="1"/>
      <protection locked="0" hidden="1"/>
    </xf>
    <xf numFmtId="0" fontId="0" fillId="0" borderId="22" xfId="0" applyFont="1" applyFill="1" applyBorder="1" applyAlignment="1" applyProtection="1">
      <alignment horizontal="left"/>
      <protection locked="0" hidden="1"/>
    </xf>
    <xf numFmtId="0" fontId="0" fillId="0" borderId="15" xfId="0" applyFont="1" applyFill="1" applyBorder="1" applyAlignment="1" applyProtection="1">
      <alignment horizontal="left"/>
      <protection locked="0" hidden="1"/>
    </xf>
    <xf numFmtId="0" fontId="22" fillId="0" borderId="12"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2" fillId="0" borderId="12"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7" xfId="0" applyFont="1" applyFill="1" applyBorder="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983"/>
  <sheetViews>
    <sheetView tabSelected="1" topLeftCell="A9" zoomScale="86" zoomScaleNormal="86" workbookViewId="0">
      <selection activeCell="R10" sqref="R10:AO11"/>
    </sheetView>
  </sheetViews>
  <sheetFormatPr defaultColWidth="0" defaultRowHeight="13.5" zeroHeight="1" x14ac:dyDescent="0.15"/>
  <cols>
    <col min="1" max="4" width="1.625" style="20" customWidth="1"/>
    <col min="5" max="106" width="1.25" style="20" customWidth="1"/>
    <col min="107" max="107" width="5.625" style="20" customWidth="1"/>
    <col min="108" max="108" width="1.25" style="12" hidden="1" customWidth="1"/>
    <col min="109" max="110" width="5.625" style="12" hidden="1" customWidth="1"/>
    <col min="111" max="111" width="5.625" style="11" hidden="1" customWidth="1"/>
    <col min="112" max="112" width="17.125" style="11" hidden="1" customWidth="1"/>
    <col min="113" max="116" width="23.625" style="11" hidden="1" customWidth="1"/>
    <col min="117" max="119" width="14.25" style="11" hidden="1" customWidth="1"/>
    <col min="120" max="129" width="5.625" style="12" hidden="1" customWidth="1"/>
    <col min="130" max="132" width="3.625" style="12" hidden="1" customWidth="1"/>
    <col min="133" max="134" width="2.625" style="12" hidden="1" customWidth="1"/>
    <col min="135" max="16384" width="9" style="12" hidden="1"/>
  </cols>
  <sheetData>
    <row r="1" spans="5:99" ht="8.1" customHeight="1" x14ac:dyDescent="0.15"/>
    <row r="2" spans="5:99" ht="8.1" customHeight="1" x14ac:dyDescent="0.15"/>
    <row r="3" spans="5:99" ht="8.1" customHeight="1" x14ac:dyDescent="0.15">
      <c r="E3" s="215" t="s">
        <v>47</v>
      </c>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row>
    <row r="4" spans="5:99" ht="8.1" customHeight="1" x14ac:dyDescent="0.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row>
    <row r="5" spans="5:99" ht="8.1" customHeight="1" x14ac:dyDescent="0.15">
      <c r="E5" s="21"/>
      <c r="T5" s="215" t="s">
        <v>176</v>
      </c>
      <c r="U5" s="215"/>
      <c r="V5" s="215"/>
      <c r="W5" s="215"/>
      <c r="X5" s="215"/>
      <c r="Y5" s="215"/>
      <c r="Z5" s="215"/>
      <c r="AA5" s="215"/>
      <c r="AB5" s="215"/>
      <c r="AC5" s="215"/>
      <c r="AD5" s="215"/>
      <c r="AE5" s="215"/>
      <c r="AF5" s="215"/>
      <c r="AG5" s="215"/>
      <c r="AH5" s="215"/>
      <c r="AI5" s="195" t="s">
        <v>48</v>
      </c>
      <c r="AJ5" s="195"/>
      <c r="AK5" s="195"/>
      <c r="AL5" s="195"/>
      <c r="AM5" s="195"/>
      <c r="AN5" s="195"/>
      <c r="AO5" s="195"/>
      <c r="AP5" s="195"/>
      <c r="AQ5" s="195"/>
      <c r="AR5" s="195"/>
      <c r="AS5" s="195"/>
      <c r="AT5" s="195"/>
      <c r="AU5" s="195"/>
      <c r="AV5" s="195"/>
      <c r="AW5" s="215" t="s">
        <v>49</v>
      </c>
      <c r="AX5" s="215"/>
      <c r="AY5" s="215"/>
      <c r="AZ5" s="215"/>
      <c r="BA5" s="215"/>
      <c r="BB5" s="215"/>
      <c r="BC5" s="215"/>
      <c r="BD5" s="215"/>
      <c r="BE5" s="215"/>
      <c r="BF5" s="215"/>
      <c r="BG5" s="215"/>
      <c r="BH5" s="215"/>
      <c r="BI5" s="215"/>
      <c r="BJ5" s="215"/>
      <c r="BK5" s="215" t="str">
        <f>IF(AI5="","？",VLOOKUP(AI5,DM18:DO28,2,FALSE))</f>
        <v>UCMP形式</v>
      </c>
      <c r="BL5" s="215"/>
      <c r="BM5" s="215"/>
      <c r="BN5" s="215"/>
      <c r="BO5" s="215"/>
      <c r="BP5" s="215"/>
      <c r="BQ5" s="215"/>
      <c r="BR5" s="215"/>
      <c r="BS5" s="215"/>
      <c r="BT5" s="215"/>
      <c r="BU5" s="215"/>
      <c r="BV5" s="215"/>
      <c r="BW5" s="215" t="s">
        <v>50</v>
      </c>
      <c r="BX5" s="215"/>
    </row>
    <row r="6" spans="5:99" ht="8.1" customHeight="1" x14ac:dyDescent="0.15">
      <c r="T6" s="215"/>
      <c r="U6" s="215"/>
      <c r="V6" s="215"/>
      <c r="W6" s="215"/>
      <c r="X6" s="215"/>
      <c r="Y6" s="215"/>
      <c r="Z6" s="215"/>
      <c r="AA6" s="215"/>
      <c r="AB6" s="215"/>
      <c r="AC6" s="215"/>
      <c r="AD6" s="215"/>
      <c r="AE6" s="215"/>
      <c r="AF6" s="215"/>
      <c r="AG6" s="215"/>
      <c r="AH6" s="215"/>
      <c r="AI6" s="195"/>
      <c r="AJ6" s="195"/>
      <c r="AK6" s="195"/>
      <c r="AL6" s="195"/>
      <c r="AM6" s="195"/>
      <c r="AN6" s="195"/>
      <c r="AO6" s="195"/>
      <c r="AP6" s="195"/>
      <c r="AQ6" s="195"/>
      <c r="AR6" s="195"/>
      <c r="AS6" s="195"/>
      <c r="AT6" s="195"/>
      <c r="AU6" s="195"/>
      <c r="AV6" s="19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row>
    <row r="7" spans="5:99" ht="8.1" customHeight="1" x14ac:dyDescent="0.15">
      <c r="E7" s="13"/>
      <c r="F7" s="13"/>
      <c r="G7" s="13"/>
      <c r="H7" s="13"/>
      <c r="I7" s="13"/>
      <c r="J7" s="13"/>
      <c r="K7" s="13"/>
      <c r="L7" s="13"/>
      <c r="M7" s="13"/>
      <c r="N7" s="13"/>
      <c r="O7" s="13"/>
      <c r="P7" s="13"/>
      <c r="R7" s="22"/>
      <c r="S7" s="22"/>
      <c r="T7" s="22"/>
      <c r="U7" s="22"/>
      <c r="V7" s="22"/>
      <c r="W7" s="22"/>
      <c r="X7" s="22"/>
      <c r="Y7" s="22"/>
      <c r="Z7" s="22"/>
      <c r="AA7" s="22"/>
      <c r="AB7" s="22"/>
      <c r="AC7" s="22"/>
      <c r="AD7" s="22"/>
      <c r="AE7" s="22"/>
      <c r="AF7" s="22"/>
      <c r="AG7" s="22"/>
      <c r="AH7" s="22"/>
      <c r="AI7" s="22"/>
      <c r="AJ7" s="22"/>
      <c r="AK7" s="22"/>
      <c r="AL7" s="22"/>
      <c r="AM7" s="22"/>
      <c r="AN7" s="22"/>
      <c r="AO7" s="22"/>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row>
    <row r="8" spans="5:99" ht="8.1" customHeight="1" x14ac:dyDescent="0.15">
      <c r="E8" s="13"/>
      <c r="F8" s="13"/>
      <c r="G8" s="13"/>
      <c r="H8" s="13"/>
      <c r="I8" s="13"/>
      <c r="J8" s="13"/>
      <c r="K8" s="13"/>
      <c r="L8" s="13"/>
      <c r="M8" s="13"/>
      <c r="N8" s="13"/>
      <c r="O8" s="13"/>
      <c r="P8" s="13"/>
      <c r="Q8" s="22"/>
      <c r="R8" s="22"/>
      <c r="S8" s="22"/>
      <c r="T8" s="22"/>
      <c r="U8" s="22"/>
      <c r="V8" s="22"/>
      <c r="W8" s="22"/>
      <c r="X8" s="22"/>
      <c r="Y8" s="22"/>
      <c r="Z8" s="22"/>
      <c r="AA8" s="22"/>
      <c r="AB8" s="22"/>
      <c r="AC8" s="22"/>
      <c r="AD8" s="22"/>
      <c r="AE8" s="22"/>
      <c r="AF8" s="22"/>
      <c r="AG8" s="22"/>
      <c r="AH8" s="22"/>
      <c r="AI8" s="22"/>
      <c r="AJ8" s="22"/>
      <c r="AK8" s="22"/>
      <c r="AL8" s="22"/>
      <c r="AM8" s="22"/>
      <c r="AN8" s="22"/>
      <c r="AO8" s="2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5:99" ht="8.1" customHeight="1" x14ac:dyDescent="0.15">
      <c r="E9" s="13"/>
      <c r="F9" s="13"/>
      <c r="G9" s="13"/>
      <c r="H9" s="13"/>
      <c r="I9" s="13"/>
      <c r="J9" s="13"/>
      <c r="K9" s="13"/>
      <c r="L9" s="13"/>
      <c r="M9" s="13"/>
      <c r="N9" s="13"/>
      <c r="O9" s="13"/>
      <c r="P9" s="13"/>
      <c r="Q9" s="22"/>
      <c r="R9" s="22"/>
      <c r="S9" s="22"/>
      <c r="T9" s="22"/>
      <c r="U9" s="22"/>
      <c r="V9" s="22"/>
      <c r="W9" s="22"/>
      <c r="X9" s="22"/>
      <c r="Y9" s="22"/>
      <c r="Z9" s="22"/>
      <c r="AA9" s="22"/>
      <c r="AB9" s="22"/>
      <c r="AC9" s="22"/>
      <c r="AD9" s="22"/>
      <c r="AE9" s="22"/>
      <c r="AF9" s="22"/>
      <c r="AG9" s="22"/>
      <c r="AH9" s="22"/>
      <c r="AI9" s="22"/>
      <c r="AJ9" s="22"/>
      <c r="AK9" s="22"/>
      <c r="AL9" s="22"/>
      <c r="AM9" s="22"/>
      <c r="AN9" s="22"/>
      <c r="AO9" s="22"/>
      <c r="AP9" s="13"/>
      <c r="AQ9" s="13"/>
      <c r="AS9" s="23"/>
      <c r="AT9" s="23"/>
      <c r="AU9" s="23"/>
      <c r="AV9" s="23"/>
      <c r="AW9" s="23"/>
      <c r="AX9" s="23"/>
      <c r="AY9" s="22"/>
      <c r="AZ9" s="22"/>
      <c r="BA9" s="22"/>
      <c r="BB9" s="22"/>
      <c r="BC9" s="22"/>
      <c r="BD9" s="22"/>
      <c r="BE9" s="22"/>
      <c r="BF9" s="22"/>
      <c r="BG9" s="22"/>
      <c r="BH9" s="22"/>
      <c r="BO9" s="13"/>
      <c r="BP9" s="13"/>
      <c r="BQ9" s="13"/>
      <c r="BR9" s="13"/>
      <c r="BS9" s="13"/>
      <c r="BT9" s="13"/>
      <c r="BU9" s="13"/>
      <c r="BV9" s="13"/>
      <c r="BW9" s="13"/>
      <c r="BX9" s="13"/>
      <c r="BY9" s="13"/>
      <c r="BZ9" s="13"/>
      <c r="CA9" s="13"/>
      <c r="CB9" s="13"/>
      <c r="CC9" s="13"/>
      <c r="CD9" s="13"/>
      <c r="CE9" s="13"/>
      <c r="CF9" s="13"/>
      <c r="CG9" s="13"/>
      <c r="CH9" s="13"/>
      <c r="CI9" s="13"/>
      <c r="CJ9" s="13"/>
      <c r="CK9" s="13"/>
      <c r="CL9" s="13"/>
    </row>
    <row r="10" spans="5:99" ht="8.1" customHeight="1" x14ac:dyDescent="0.15">
      <c r="F10" s="264" t="s">
        <v>51</v>
      </c>
      <c r="G10" s="264"/>
      <c r="H10" s="264"/>
      <c r="I10" s="264"/>
      <c r="J10" s="264"/>
      <c r="K10" s="264"/>
      <c r="L10" s="264"/>
      <c r="M10" s="264"/>
      <c r="N10" s="264"/>
      <c r="O10" s="264"/>
      <c r="P10" s="264"/>
      <c r="Q10" s="266" t="s">
        <v>52</v>
      </c>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R10" s="168"/>
      <c r="AS10" s="272"/>
      <c r="AT10" s="272"/>
      <c r="AU10" s="272"/>
      <c r="AV10" s="272"/>
      <c r="AW10" s="272"/>
      <c r="AX10" s="307"/>
      <c r="AY10" s="307"/>
      <c r="AZ10" s="307"/>
      <c r="BA10" s="307"/>
      <c r="BB10" s="307"/>
      <c r="BC10" s="22"/>
      <c r="BD10" s="22"/>
      <c r="BE10" s="22"/>
      <c r="BF10" s="22"/>
      <c r="BG10" s="22"/>
      <c r="BH10" s="22"/>
      <c r="BI10" s="17"/>
      <c r="BJ10" s="17"/>
      <c r="BK10" s="17"/>
      <c r="BL10" s="17"/>
      <c r="BM10" s="17"/>
      <c r="BN10" s="17"/>
      <c r="BO10" s="271" t="s">
        <v>197</v>
      </c>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row>
    <row r="11" spans="5:99" ht="8.1" customHeight="1" x14ac:dyDescent="0.15">
      <c r="F11" s="265"/>
      <c r="G11" s="265"/>
      <c r="H11" s="265"/>
      <c r="I11" s="265"/>
      <c r="J11" s="265"/>
      <c r="K11" s="265"/>
      <c r="L11" s="265"/>
      <c r="M11" s="265"/>
      <c r="N11" s="265"/>
      <c r="O11" s="265"/>
      <c r="P11" s="265"/>
      <c r="Q11" s="267"/>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R11" s="272"/>
      <c r="AS11" s="272"/>
      <c r="AT11" s="272"/>
      <c r="AU11" s="272"/>
      <c r="AV11" s="272"/>
      <c r="AW11" s="272"/>
      <c r="AX11" s="307"/>
      <c r="AY11" s="307"/>
      <c r="AZ11" s="307"/>
      <c r="BA11" s="307"/>
      <c r="BB11" s="307"/>
      <c r="BC11" s="23"/>
      <c r="BJ11" s="23"/>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row>
    <row r="12" spans="5:99" ht="8.1" customHeight="1" x14ac:dyDescent="0.15">
      <c r="F12" s="264" t="s">
        <v>53</v>
      </c>
      <c r="G12" s="264"/>
      <c r="H12" s="264"/>
      <c r="I12" s="264"/>
      <c r="J12" s="264"/>
      <c r="K12" s="264"/>
      <c r="L12" s="264"/>
      <c r="M12" s="264"/>
      <c r="N12" s="264"/>
      <c r="O12" s="264"/>
      <c r="P12" s="266"/>
      <c r="Q12" s="266" t="s">
        <v>52</v>
      </c>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R12" s="277" t="s">
        <v>54</v>
      </c>
      <c r="AS12" s="277"/>
      <c r="AT12" s="277"/>
      <c r="AU12" s="277"/>
      <c r="AV12" s="277"/>
      <c r="AW12" s="277" t="s">
        <v>55</v>
      </c>
      <c r="AX12" s="299" t="s">
        <v>200</v>
      </c>
      <c r="AY12" s="299"/>
      <c r="AZ12" s="299"/>
      <c r="BA12" s="299"/>
      <c r="BB12" s="299"/>
      <c r="BC12" s="299"/>
      <c r="BD12" s="299"/>
      <c r="BE12" s="299"/>
      <c r="BF12" s="299"/>
      <c r="BG12" s="299"/>
      <c r="BH12" s="299"/>
      <c r="BI12" s="299"/>
      <c r="BJ12" s="299"/>
      <c r="BK12" s="299"/>
      <c r="BL12" s="299"/>
      <c r="BM12" s="299"/>
      <c r="BN12" s="299"/>
      <c r="BP12" s="24"/>
      <c r="BQ12" s="24"/>
      <c r="BR12" s="24"/>
      <c r="BS12" s="24"/>
      <c r="BT12" s="24"/>
      <c r="BU12" s="24"/>
      <c r="BV12" s="24"/>
      <c r="BW12" s="24"/>
      <c r="CJ12" s="24"/>
      <c r="CK12" s="24"/>
      <c r="CL12" s="24"/>
    </row>
    <row r="13" spans="5:99" ht="8.1" customHeight="1" x14ac:dyDescent="0.15">
      <c r="F13" s="265"/>
      <c r="G13" s="265"/>
      <c r="H13" s="265"/>
      <c r="I13" s="265"/>
      <c r="J13" s="265"/>
      <c r="K13" s="265"/>
      <c r="L13" s="265"/>
      <c r="M13" s="265"/>
      <c r="N13" s="265"/>
      <c r="O13" s="265"/>
      <c r="P13" s="267"/>
      <c r="Q13" s="26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R13" s="278"/>
      <c r="AS13" s="278"/>
      <c r="AT13" s="278"/>
      <c r="AU13" s="278"/>
      <c r="AV13" s="278"/>
      <c r="AW13" s="278"/>
      <c r="AX13" s="300"/>
      <c r="AY13" s="300"/>
      <c r="AZ13" s="300"/>
      <c r="BA13" s="300"/>
      <c r="BB13" s="300"/>
      <c r="BC13" s="300"/>
      <c r="BD13" s="300"/>
      <c r="BE13" s="300"/>
      <c r="BF13" s="300"/>
      <c r="BG13" s="300"/>
      <c r="BH13" s="300"/>
      <c r="BI13" s="300"/>
      <c r="BJ13" s="300"/>
      <c r="BK13" s="300"/>
      <c r="BL13" s="300"/>
      <c r="BM13" s="300"/>
      <c r="BN13" s="300"/>
      <c r="BP13" s="24"/>
      <c r="BQ13" s="24"/>
      <c r="BR13" s="24"/>
      <c r="BS13" s="24"/>
      <c r="BT13" s="24"/>
      <c r="BU13" s="24"/>
      <c r="BV13" s="24"/>
      <c r="BW13" s="24"/>
      <c r="CJ13" s="24"/>
      <c r="CK13" s="24"/>
      <c r="CL13" s="24"/>
    </row>
    <row r="14" spans="5:99" ht="8.1" customHeight="1" x14ac:dyDescent="0.15">
      <c r="BP14" s="277" t="s">
        <v>56</v>
      </c>
      <c r="BQ14" s="277"/>
      <c r="BR14" s="277"/>
      <c r="BS14" s="277"/>
      <c r="BT14" s="277"/>
      <c r="BU14" s="277"/>
      <c r="BV14" s="277"/>
      <c r="BW14" s="277"/>
      <c r="BX14" s="299"/>
      <c r="BY14" s="299"/>
      <c r="BZ14" s="299"/>
      <c r="CA14" s="299"/>
      <c r="CB14" s="299"/>
      <c r="CC14" s="299"/>
      <c r="CD14" s="299"/>
      <c r="CE14" s="299"/>
      <c r="CF14" s="299"/>
      <c r="CG14" s="299"/>
      <c r="CH14" s="299"/>
      <c r="CI14" s="299"/>
      <c r="CJ14" s="277" t="s">
        <v>57</v>
      </c>
      <c r="CK14" s="277"/>
      <c r="CL14" s="277"/>
    </row>
    <row r="15" spans="5:99" ht="8.1" customHeight="1" x14ac:dyDescent="0.15">
      <c r="BP15" s="278"/>
      <c r="BQ15" s="278"/>
      <c r="BR15" s="278"/>
      <c r="BS15" s="278"/>
      <c r="BT15" s="278"/>
      <c r="BU15" s="278"/>
      <c r="BV15" s="278"/>
      <c r="BW15" s="278"/>
      <c r="BX15" s="300"/>
      <c r="BY15" s="300"/>
      <c r="BZ15" s="300"/>
      <c r="CA15" s="300"/>
      <c r="CB15" s="300"/>
      <c r="CC15" s="300"/>
      <c r="CD15" s="300"/>
      <c r="CE15" s="300"/>
      <c r="CF15" s="300"/>
      <c r="CG15" s="300"/>
      <c r="CH15" s="300"/>
      <c r="CI15" s="300"/>
      <c r="CJ15" s="278"/>
      <c r="CK15" s="278"/>
      <c r="CL15" s="278"/>
    </row>
    <row r="16" spans="5:99" ht="8.1" customHeight="1" x14ac:dyDescent="0.15">
      <c r="BP16" s="25"/>
      <c r="BQ16" s="25"/>
      <c r="BR16" s="25"/>
      <c r="BS16" s="25"/>
      <c r="BT16" s="25"/>
      <c r="BU16" s="25"/>
      <c r="BV16" s="25"/>
      <c r="BW16" s="25"/>
      <c r="BX16" s="25"/>
      <c r="BY16" s="25"/>
      <c r="BZ16" s="25"/>
      <c r="CA16" s="25"/>
      <c r="CB16" s="25"/>
      <c r="CC16" s="25"/>
      <c r="CD16" s="25"/>
      <c r="CE16" s="25"/>
      <c r="CF16" s="25"/>
      <c r="CG16" s="25"/>
      <c r="CH16" s="25"/>
      <c r="CI16" s="25"/>
      <c r="CJ16" s="25"/>
      <c r="CK16" s="25"/>
      <c r="CL16" s="26"/>
      <c r="CU16" s="27"/>
    </row>
    <row r="17" spans="5:131" ht="8.1" customHeight="1" x14ac:dyDescent="0.1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9"/>
      <c r="BQ17" s="29"/>
      <c r="BR17" s="29"/>
      <c r="BS17" s="29"/>
      <c r="BT17" s="29"/>
      <c r="BU17" s="29"/>
      <c r="BV17" s="29"/>
      <c r="BW17" s="29"/>
      <c r="BX17" s="29"/>
      <c r="BY17" s="29"/>
      <c r="BZ17" s="29"/>
      <c r="CA17" s="29"/>
      <c r="CB17" s="29"/>
      <c r="CC17" s="29"/>
      <c r="CD17" s="29"/>
      <c r="CE17" s="29"/>
      <c r="CF17" s="29"/>
      <c r="CG17" s="29"/>
      <c r="CH17" s="29"/>
      <c r="CI17" s="29"/>
      <c r="CJ17" s="29"/>
      <c r="CK17" s="29"/>
      <c r="CL17" s="27"/>
    </row>
    <row r="18" spans="5:131" ht="8.1" customHeight="1" x14ac:dyDescent="0.15">
      <c r="E18" s="93" t="s">
        <v>58</v>
      </c>
      <c r="F18" s="279"/>
      <c r="G18" s="279"/>
      <c r="H18" s="279"/>
      <c r="I18" s="279"/>
      <c r="J18" s="279"/>
      <c r="K18" s="279"/>
      <c r="L18" s="280"/>
      <c r="M18" s="287" t="s">
        <v>59</v>
      </c>
      <c r="N18" s="234"/>
      <c r="O18" s="234"/>
      <c r="P18" s="234"/>
      <c r="Q18" s="234"/>
      <c r="R18" s="234"/>
      <c r="S18" s="234"/>
      <c r="T18" s="234"/>
      <c r="U18" s="234"/>
      <c r="V18" s="234"/>
      <c r="W18" s="234"/>
      <c r="X18" s="287" t="s">
        <v>60</v>
      </c>
      <c r="Y18" s="234"/>
      <c r="Z18" s="234"/>
      <c r="AA18" s="234"/>
      <c r="AB18" s="234"/>
      <c r="AC18" s="234"/>
      <c r="AD18" s="234"/>
      <c r="AE18" s="234"/>
      <c r="AF18" s="234"/>
      <c r="AG18" s="234"/>
      <c r="AH18" s="234"/>
      <c r="AI18" s="234"/>
      <c r="AJ18" s="234"/>
      <c r="AK18" s="234"/>
      <c r="AL18" s="287" t="s">
        <v>61</v>
      </c>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320" t="s">
        <v>62</v>
      </c>
      <c r="BJ18" s="321"/>
      <c r="BK18" s="321"/>
      <c r="BL18" s="321"/>
      <c r="BM18" s="321"/>
      <c r="BN18" s="321"/>
      <c r="BO18" s="321"/>
      <c r="BP18" s="321"/>
      <c r="BQ18" s="321"/>
      <c r="BR18" s="321"/>
      <c r="BS18" s="321"/>
      <c r="BT18" s="321"/>
      <c r="BU18" s="321"/>
      <c r="BV18" s="321"/>
      <c r="BW18" s="321"/>
      <c r="BX18" s="268" t="s">
        <v>63</v>
      </c>
      <c r="BY18" s="230"/>
      <c r="BZ18" s="230"/>
      <c r="CA18" s="230"/>
      <c r="CB18" s="230"/>
      <c r="CC18" s="230"/>
      <c r="CD18" s="230"/>
      <c r="CE18" s="230"/>
      <c r="CF18" s="230"/>
      <c r="CG18" s="230"/>
      <c r="CH18" s="230"/>
      <c r="CI18" s="230"/>
      <c r="CJ18" s="230"/>
      <c r="CK18" s="230"/>
      <c r="CL18" s="269"/>
      <c r="DG18" s="1"/>
      <c r="DH18" s="1" t="s">
        <v>64</v>
      </c>
      <c r="DI18" s="1"/>
      <c r="DJ18" s="1"/>
      <c r="DK18" s="1"/>
      <c r="DL18" s="1"/>
      <c r="DM18" s="1" t="s">
        <v>48</v>
      </c>
      <c r="DN18" s="1" t="s">
        <v>49</v>
      </c>
      <c r="DO18" s="1" t="s">
        <v>65</v>
      </c>
      <c r="DY18" s="7"/>
    </row>
    <row r="19" spans="5:131" ht="8.1" customHeight="1" x14ac:dyDescent="0.15">
      <c r="E19" s="281"/>
      <c r="F19" s="282"/>
      <c r="G19" s="282"/>
      <c r="H19" s="282"/>
      <c r="I19" s="282"/>
      <c r="J19" s="282"/>
      <c r="K19" s="282"/>
      <c r="L19" s="283"/>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321"/>
      <c r="BJ19" s="321"/>
      <c r="BK19" s="321"/>
      <c r="BL19" s="321"/>
      <c r="BM19" s="321"/>
      <c r="BN19" s="321"/>
      <c r="BO19" s="321"/>
      <c r="BP19" s="321"/>
      <c r="BQ19" s="321"/>
      <c r="BR19" s="321"/>
      <c r="BS19" s="321"/>
      <c r="BT19" s="321"/>
      <c r="BU19" s="321"/>
      <c r="BV19" s="321"/>
      <c r="BW19" s="321"/>
      <c r="BX19" s="270"/>
      <c r="BY19" s="217"/>
      <c r="BZ19" s="217"/>
      <c r="CA19" s="217"/>
      <c r="CB19" s="217"/>
      <c r="CC19" s="217"/>
      <c r="CD19" s="217"/>
      <c r="CE19" s="217"/>
      <c r="CF19" s="217"/>
      <c r="CG19" s="217"/>
      <c r="CH19" s="217"/>
      <c r="CI19" s="217"/>
      <c r="CJ19" s="217"/>
      <c r="CK19" s="217"/>
      <c r="CL19" s="200"/>
      <c r="DG19" s="1" t="s">
        <v>66</v>
      </c>
      <c r="DH19" s="1" t="s">
        <v>67</v>
      </c>
      <c r="DI19" s="1">
        <v>1</v>
      </c>
      <c r="DJ19" s="1">
        <v>1</v>
      </c>
      <c r="DK19" s="1">
        <v>1</v>
      </c>
      <c r="DL19" s="1">
        <v>120</v>
      </c>
      <c r="DM19" s="1" t="s">
        <v>177</v>
      </c>
      <c r="DN19" s="1" t="s">
        <v>178</v>
      </c>
      <c r="DO19" s="1" t="s">
        <v>4</v>
      </c>
      <c r="EA19" s="7"/>
    </row>
    <row r="20" spans="5:131" ht="8.1" customHeight="1" x14ac:dyDescent="0.15">
      <c r="E20" s="281"/>
      <c r="F20" s="282"/>
      <c r="G20" s="282"/>
      <c r="H20" s="282"/>
      <c r="I20" s="282"/>
      <c r="J20" s="282"/>
      <c r="K20" s="282"/>
      <c r="L20" s="283"/>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321"/>
      <c r="BJ20" s="321"/>
      <c r="BK20" s="321"/>
      <c r="BL20" s="321"/>
      <c r="BM20" s="321"/>
      <c r="BN20" s="321"/>
      <c r="BO20" s="321"/>
      <c r="BP20" s="321"/>
      <c r="BQ20" s="321"/>
      <c r="BR20" s="321"/>
      <c r="BS20" s="321"/>
      <c r="BT20" s="321"/>
      <c r="BU20" s="321"/>
      <c r="BV20" s="321"/>
      <c r="BW20" s="321"/>
      <c r="BX20" s="295" t="s">
        <v>68</v>
      </c>
      <c r="BY20" s="296"/>
      <c r="BZ20" s="296"/>
      <c r="CA20" s="296"/>
      <c r="CB20" s="297"/>
      <c r="CC20" s="289" t="s">
        <v>8</v>
      </c>
      <c r="CD20" s="183"/>
      <c r="CE20" s="183"/>
      <c r="CF20" s="183"/>
      <c r="CG20" s="290"/>
      <c r="CH20" s="308" t="s">
        <v>9</v>
      </c>
      <c r="CI20" s="296"/>
      <c r="CJ20" s="296"/>
      <c r="CK20" s="297"/>
      <c r="CL20" s="309"/>
      <c r="DG20" s="1"/>
      <c r="DH20" s="1" t="s">
        <v>69</v>
      </c>
      <c r="DI20" s="1">
        <v>2</v>
      </c>
      <c r="DJ20" s="1">
        <v>2</v>
      </c>
      <c r="DK20" s="1">
        <v>2</v>
      </c>
      <c r="DL20" s="1">
        <v>150</v>
      </c>
      <c r="DM20" s="1" t="s">
        <v>179</v>
      </c>
      <c r="DN20" s="1" t="s">
        <v>70</v>
      </c>
      <c r="DO20" s="1" t="s">
        <v>4</v>
      </c>
      <c r="EA20" s="7"/>
    </row>
    <row r="21" spans="5:131" ht="8.1" customHeight="1" x14ac:dyDescent="0.15">
      <c r="E21" s="281"/>
      <c r="F21" s="282"/>
      <c r="G21" s="282"/>
      <c r="H21" s="282"/>
      <c r="I21" s="282"/>
      <c r="J21" s="282"/>
      <c r="K21" s="282"/>
      <c r="L21" s="283"/>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321"/>
      <c r="BJ21" s="321"/>
      <c r="BK21" s="321"/>
      <c r="BL21" s="321"/>
      <c r="BM21" s="321"/>
      <c r="BN21" s="321"/>
      <c r="BO21" s="321"/>
      <c r="BP21" s="321"/>
      <c r="BQ21" s="321"/>
      <c r="BR21" s="321"/>
      <c r="BS21" s="321"/>
      <c r="BT21" s="321"/>
      <c r="BU21" s="321"/>
      <c r="BV21" s="321"/>
      <c r="BW21" s="321"/>
      <c r="BX21" s="295"/>
      <c r="BY21" s="296"/>
      <c r="BZ21" s="296"/>
      <c r="CA21" s="296"/>
      <c r="CB21" s="297"/>
      <c r="CC21" s="291"/>
      <c r="CD21" s="186"/>
      <c r="CE21" s="186"/>
      <c r="CF21" s="186"/>
      <c r="CG21" s="292"/>
      <c r="CH21" s="308"/>
      <c r="CI21" s="296"/>
      <c r="CJ21" s="296"/>
      <c r="CK21" s="297"/>
      <c r="CL21" s="309"/>
      <c r="DG21" s="1"/>
      <c r="DH21" s="1" t="s">
        <v>71</v>
      </c>
      <c r="DI21" s="1">
        <v>3</v>
      </c>
      <c r="DJ21" s="1">
        <v>3</v>
      </c>
      <c r="DK21" s="1">
        <v>3</v>
      </c>
      <c r="DL21" s="1">
        <v>180</v>
      </c>
      <c r="DM21" s="1" t="s">
        <v>180</v>
      </c>
      <c r="DN21" s="1" t="s">
        <v>181</v>
      </c>
      <c r="DO21" s="1" t="s">
        <v>4</v>
      </c>
      <c r="EA21" s="7"/>
    </row>
    <row r="22" spans="5:131" ht="8.1" customHeight="1" x14ac:dyDescent="0.15">
      <c r="E22" s="284"/>
      <c r="F22" s="285"/>
      <c r="G22" s="285"/>
      <c r="H22" s="285"/>
      <c r="I22" s="285"/>
      <c r="J22" s="285"/>
      <c r="K22" s="285"/>
      <c r="L22" s="286"/>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321"/>
      <c r="BJ22" s="321"/>
      <c r="BK22" s="321"/>
      <c r="BL22" s="321"/>
      <c r="BM22" s="321"/>
      <c r="BN22" s="321"/>
      <c r="BO22" s="321"/>
      <c r="BP22" s="321"/>
      <c r="BQ22" s="321"/>
      <c r="BR22" s="321"/>
      <c r="BS22" s="321"/>
      <c r="BT22" s="321"/>
      <c r="BU22" s="321"/>
      <c r="BV22" s="321"/>
      <c r="BW22" s="321"/>
      <c r="BX22" s="298"/>
      <c r="BY22" s="296"/>
      <c r="BZ22" s="296"/>
      <c r="CA22" s="296"/>
      <c r="CB22" s="297"/>
      <c r="CC22" s="293"/>
      <c r="CD22" s="189"/>
      <c r="CE22" s="189"/>
      <c r="CF22" s="189"/>
      <c r="CG22" s="294"/>
      <c r="CH22" s="296"/>
      <c r="CI22" s="296"/>
      <c r="CJ22" s="296"/>
      <c r="CK22" s="297"/>
      <c r="CL22" s="309"/>
      <c r="DG22" s="1" t="s">
        <v>0</v>
      </c>
      <c r="DH22" s="1"/>
      <c r="DI22" s="1">
        <v>4</v>
      </c>
      <c r="DJ22" s="1">
        <v>4</v>
      </c>
      <c r="DK22" s="1">
        <v>4</v>
      </c>
      <c r="DL22" s="1">
        <v>210</v>
      </c>
      <c r="DM22" s="1" t="s">
        <v>72</v>
      </c>
      <c r="DN22" s="1" t="s">
        <v>73</v>
      </c>
      <c r="DO22" s="1" t="s">
        <v>5</v>
      </c>
    </row>
    <row r="23" spans="5:131" ht="8.1" customHeight="1" x14ac:dyDescent="0.15">
      <c r="E23" s="301" t="s">
        <v>31</v>
      </c>
      <c r="F23" s="302"/>
      <c r="G23" s="330" t="s">
        <v>74</v>
      </c>
      <c r="H23" s="331"/>
      <c r="I23" s="331"/>
      <c r="J23" s="331"/>
      <c r="K23" s="331"/>
      <c r="L23" s="332"/>
      <c r="M23" s="330" t="s">
        <v>75</v>
      </c>
      <c r="N23" s="331"/>
      <c r="O23" s="331"/>
      <c r="P23" s="331"/>
      <c r="Q23" s="331"/>
      <c r="R23" s="331"/>
      <c r="S23" s="331"/>
      <c r="T23" s="331"/>
      <c r="U23" s="331"/>
      <c r="V23" s="331"/>
      <c r="W23" s="332"/>
      <c r="X23" s="330" t="s">
        <v>76</v>
      </c>
      <c r="Y23" s="331"/>
      <c r="Z23" s="331"/>
      <c r="AA23" s="331"/>
      <c r="AB23" s="331"/>
      <c r="AC23" s="331"/>
      <c r="AD23" s="331"/>
      <c r="AE23" s="331"/>
      <c r="AF23" s="331"/>
      <c r="AG23" s="331"/>
      <c r="AH23" s="331"/>
      <c r="AI23" s="331"/>
      <c r="AJ23" s="331"/>
      <c r="AK23" s="332"/>
      <c r="AL23" s="330" t="s">
        <v>77</v>
      </c>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2"/>
      <c r="BI23" s="268"/>
      <c r="BJ23" s="230"/>
      <c r="BK23" s="230"/>
      <c r="BL23" s="230"/>
      <c r="BM23" s="230"/>
      <c r="BN23" s="230"/>
      <c r="BO23" s="230"/>
      <c r="BP23" s="230"/>
      <c r="BQ23" s="230"/>
      <c r="BR23" s="230"/>
      <c r="BS23" s="230"/>
      <c r="BT23" s="230"/>
      <c r="BU23" s="230"/>
      <c r="BV23" s="230"/>
      <c r="BW23" s="269"/>
      <c r="BX23" s="121"/>
      <c r="BY23" s="122"/>
      <c r="BZ23" s="122"/>
      <c r="CA23" s="122"/>
      <c r="CB23" s="123"/>
      <c r="CC23" s="336" t="s">
        <v>78</v>
      </c>
      <c r="CD23" s="230"/>
      <c r="CE23" s="230"/>
      <c r="CF23" s="230"/>
      <c r="CG23" s="230"/>
      <c r="CH23" s="337"/>
      <c r="CI23" s="122"/>
      <c r="CJ23" s="122"/>
      <c r="CK23" s="122"/>
      <c r="CL23" s="338"/>
      <c r="CM23" s="115" t="s">
        <v>79</v>
      </c>
      <c r="CN23" s="116"/>
      <c r="CO23" s="116"/>
      <c r="CP23" s="116"/>
      <c r="CQ23" s="116"/>
      <c r="CR23" s="116"/>
      <c r="CS23" s="116"/>
      <c r="CT23" s="116"/>
      <c r="CU23" s="116"/>
      <c r="CV23" s="116"/>
      <c r="CW23" s="116"/>
      <c r="CX23" s="116"/>
      <c r="CY23" s="116"/>
      <c r="CZ23" s="116"/>
      <c r="DA23" s="116"/>
      <c r="DB23" s="117"/>
      <c r="DG23" s="1" t="s">
        <v>1</v>
      </c>
      <c r="DH23" s="1"/>
      <c r="DI23" s="1">
        <v>5</v>
      </c>
      <c r="DJ23" s="1">
        <v>5</v>
      </c>
      <c r="DK23" s="1">
        <v>5</v>
      </c>
      <c r="DL23" s="1">
        <v>240</v>
      </c>
      <c r="DM23" s="1" t="s">
        <v>182</v>
      </c>
      <c r="DN23" s="1" t="s">
        <v>183</v>
      </c>
      <c r="DO23" s="1" t="s">
        <v>5</v>
      </c>
    </row>
    <row r="24" spans="5:131" ht="8.1" customHeight="1" x14ac:dyDescent="0.15">
      <c r="E24" s="303"/>
      <c r="F24" s="304"/>
      <c r="G24" s="130"/>
      <c r="H24" s="131"/>
      <c r="I24" s="131"/>
      <c r="J24" s="131"/>
      <c r="K24" s="131"/>
      <c r="L24" s="132"/>
      <c r="M24" s="130"/>
      <c r="N24" s="131"/>
      <c r="O24" s="131"/>
      <c r="P24" s="131"/>
      <c r="Q24" s="131"/>
      <c r="R24" s="131"/>
      <c r="S24" s="131"/>
      <c r="T24" s="131"/>
      <c r="U24" s="131"/>
      <c r="V24" s="131"/>
      <c r="W24" s="132"/>
      <c r="X24" s="130"/>
      <c r="Y24" s="131"/>
      <c r="Z24" s="131"/>
      <c r="AA24" s="131"/>
      <c r="AB24" s="131"/>
      <c r="AC24" s="131"/>
      <c r="AD24" s="131"/>
      <c r="AE24" s="131"/>
      <c r="AF24" s="131"/>
      <c r="AG24" s="131"/>
      <c r="AH24" s="131"/>
      <c r="AI24" s="131"/>
      <c r="AJ24" s="131"/>
      <c r="AK24" s="132"/>
      <c r="AL24" s="130"/>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2"/>
      <c r="BI24" s="319"/>
      <c r="BJ24" s="215"/>
      <c r="BK24" s="215"/>
      <c r="BL24" s="215"/>
      <c r="BM24" s="215"/>
      <c r="BN24" s="215"/>
      <c r="BO24" s="215"/>
      <c r="BP24" s="215"/>
      <c r="BQ24" s="215"/>
      <c r="BR24" s="215"/>
      <c r="BS24" s="215"/>
      <c r="BT24" s="215"/>
      <c r="BU24" s="215"/>
      <c r="BV24" s="215"/>
      <c r="BW24" s="222"/>
      <c r="BX24" s="334"/>
      <c r="BY24" s="195"/>
      <c r="BZ24" s="195"/>
      <c r="CA24" s="195"/>
      <c r="CB24" s="335"/>
      <c r="CC24" s="221"/>
      <c r="CD24" s="215"/>
      <c r="CE24" s="215"/>
      <c r="CF24" s="215"/>
      <c r="CG24" s="215"/>
      <c r="CH24" s="194"/>
      <c r="CI24" s="195"/>
      <c r="CJ24" s="195"/>
      <c r="CK24" s="195"/>
      <c r="CL24" s="196"/>
      <c r="CM24" s="143"/>
      <c r="CN24" s="144"/>
      <c r="CO24" s="144"/>
      <c r="CP24" s="144"/>
      <c r="CQ24" s="144"/>
      <c r="CR24" s="144"/>
      <c r="CS24" s="144"/>
      <c r="CT24" s="144"/>
      <c r="CU24" s="144"/>
      <c r="CV24" s="144"/>
      <c r="CW24" s="144"/>
      <c r="CX24" s="144"/>
      <c r="CY24" s="144"/>
      <c r="CZ24" s="144"/>
      <c r="DA24" s="144"/>
      <c r="DB24" s="145"/>
      <c r="DG24" s="1" t="s">
        <v>3</v>
      </c>
      <c r="DH24" s="1"/>
      <c r="DI24" s="1">
        <v>6</v>
      </c>
      <c r="DJ24" s="1">
        <v>6</v>
      </c>
      <c r="DK24" s="1">
        <v>6</v>
      </c>
      <c r="DL24" s="1">
        <v>360</v>
      </c>
      <c r="DM24" s="1" t="s">
        <v>184</v>
      </c>
      <c r="DN24" s="1" t="s">
        <v>185</v>
      </c>
      <c r="DO24" s="1" t="s">
        <v>5</v>
      </c>
    </row>
    <row r="25" spans="5:131" ht="8.1" customHeight="1" x14ac:dyDescent="0.15">
      <c r="E25" s="303"/>
      <c r="F25" s="304"/>
      <c r="G25" s="130"/>
      <c r="H25" s="131"/>
      <c r="I25" s="131"/>
      <c r="J25" s="131"/>
      <c r="K25" s="131"/>
      <c r="L25" s="132"/>
      <c r="M25" s="130"/>
      <c r="N25" s="131"/>
      <c r="O25" s="131"/>
      <c r="P25" s="131"/>
      <c r="Q25" s="131"/>
      <c r="R25" s="131"/>
      <c r="S25" s="131"/>
      <c r="T25" s="131"/>
      <c r="U25" s="131"/>
      <c r="V25" s="131"/>
      <c r="W25" s="132"/>
      <c r="X25" s="130"/>
      <c r="Y25" s="131"/>
      <c r="Z25" s="131"/>
      <c r="AA25" s="131"/>
      <c r="AB25" s="131"/>
      <c r="AC25" s="131"/>
      <c r="AD25" s="131"/>
      <c r="AE25" s="131"/>
      <c r="AF25" s="131"/>
      <c r="AG25" s="131"/>
      <c r="AH25" s="131"/>
      <c r="AI25" s="131"/>
      <c r="AJ25" s="131"/>
      <c r="AK25" s="132"/>
      <c r="AL25" s="130"/>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2"/>
      <c r="BI25" s="319"/>
      <c r="BJ25" s="215"/>
      <c r="BK25" s="215"/>
      <c r="BL25" s="215"/>
      <c r="BM25" s="215"/>
      <c r="BN25" s="215"/>
      <c r="BO25" s="215"/>
      <c r="BP25" s="215"/>
      <c r="BQ25" s="215"/>
      <c r="BR25" s="215"/>
      <c r="BS25" s="215"/>
      <c r="BT25" s="215"/>
      <c r="BU25" s="215"/>
      <c r="BV25" s="215"/>
      <c r="BW25" s="222"/>
      <c r="BX25" s="334"/>
      <c r="BY25" s="195"/>
      <c r="BZ25" s="195"/>
      <c r="CA25" s="195"/>
      <c r="CB25" s="335"/>
      <c r="CC25" s="221"/>
      <c r="CD25" s="215"/>
      <c r="CE25" s="215"/>
      <c r="CF25" s="215"/>
      <c r="CG25" s="215"/>
      <c r="CH25" s="194"/>
      <c r="CI25" s="195"/>
      <c r="CJ25" s="195"/>
      <c r="CK25" s="195"/>
      <c r="CL25" s="196"/>
      <c r="CM25" s="143"/>
      <c r="CN25" s="144"/>
      <c r="CO25" s="144"/>
      <c r="CP25" s="144"/>
      <c r="CQ25" s="144"/>
      <c r="CR25" s="144"/>
      <c r="CS25" s="144"/>
      <c r="CT25" s="144"/>
      <c r="CU25" s="144"/>
      <c r="CV25" s="144"/>
      <c r="CW25" s="144"/>
      <c r="CX25" s="144"/>
      <c r="CY25" s="144"/>
      <c r="CZ25" s="144"/>
      <c r="DA25" s="144"/>
      <c r="DB25" s="145"/>
      <c r="DG25" s="1" t="s">
        <v>4</v>
      </c>
      <c r="DH25" s="1"/>
      <c r="DI25" s="1">
        <v>7</v>
      </c>
      <c r="DJ25" s="1">
        <v>7</v>
      </c>
      <c r="DK25" s="1">
        <v>7</v>
      </c>
      <c r="DL25" s="1">
        <v>420</v>
      </c>
      <c r="DM25" s="1" t="s">
        <v>175</v>
      </c>
      <c r="DN25" s="1" t="s">
        <v>186</v>
      </c>
      <c r="DO25" s="1" t="s">
        <v>3</v>
      </c>
    </row>
    <row r="26" spans="5:131" ht="8.1" customHeight="1" x14ac:dyDescent="0.15">
      <c r="E26" s="303"/>
      <c r="F26" s="304"/>
      <c r="G26" s="130"/>
      <c r="H26" s="131"/>
      <c r="I26" s="131"/>
      <c r="J26" s="131"/>
      <c r="K26" s="131"/>
      <c r="L26" s="132"/>
      <c r="M26" s="130"/>
      <c r="N26" s="131"/>
      <c r="O26" s="131"/>
      <c r="P26" s="131"/>
      <c r="Q26" s="131"/>
      <c r="R26" s="131"/>
      <c r="S26" s="131"/>
      <c r="T26" s="131"/>
      <c r="U26" s="131"/>
      <c r="V26" s="131"/>
      <c r="W26" s="132"/>
      <c r="X26" s="130"/>
      <c r="Y26" s="131"/>
      <c r="Z26" s="131"/>
      <c r="AA26" s="131"/>
      <c r="AB26" s="131"/>
      <c r="AC26" s="131"/>
      <c r="AD26" s="131"/>
      <c r="AE26" s="131"/>
      <c r="AF26" s="131"/>
      <c r="AG26" s="131"/>
      <c r="AH26" s="131"/>
      <c r="AI26" s="131"/>
      <c r="AJ26" s="131"/>
      <c r="AK26" s="132"/>
      <c r="AL26" s="130"/>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2"/>
      <c r="BI26" s="319"/>
      <c r="BJ26" s="215"/>
      <c r="BK26" s="215"/>
      <c r="BL26" s="215"/>
      <c r="BM26" s="215"/>
      <c r="BN26" s="215"/>
      <c r="BO26" s="215"/>
      <c r="BP26" s="215"/>
      <c r="BQ26" s="215"/>
      <c r="BR26" s="215"/>
      <c r="BS26" s="215"/>
      <c r="BT26" s="215"/>
      <c r="BU26" s="215"/>
      <c r="BV26" s="215"/>
      <c r="BW26" s="222"/>
      <c r="BX26" s="334"/>
      <c r="BY26" s="195"/>
      <c r="BZ26" s="195"/>
      <c r="CA26" s="195"/>
      <c r="CB26" s="335"/>
      <c r="CC26" s="221"/>
      <c r="CD26" s="215"/>
      <c r="CE26" s="215"/>
      <c r="CF26" s="215"/>
      <c r="CG26" s="215"/>
      <c r="CH26" s="194"/>
      <c r="CI26" s="195"/>
      <c r="CJ26" s="195"/>
      <c r="CK26" s="195"/>
      <c r="CL26" s="196"/>
      <c r="CM26" s="143"/>
      <c r="CN26" s="144"/>
      <c r="CO26" s="144"/>
      <c r="CP26" s="144"/>
      <c r="CQ26" s="144"/>
      <c r="CR26" s="144"/>
      <c r="CS26" s="144"/>
      <c r="CT26" s="144"/>
      <c r="CU26" s="144"/>
      <c r="CV26" s="144"/>
      <c r="CW26" s="144"/>
      <c r="CX26" s="144"/>
      <c r="CY26" s="144"/>
      <c r="CZ26" s="144"/>
      <c r="DA26" s="144"/>
      <c r="DB26" s="145"/>
      <c r="DG26" s="1" t="s">
        <v>5</v>
      </c>
      <c r="DH26" s="1"/>
      <c r="DI26" s="1">
        <v>8</v>
      </c>
      <c r="DJ26" s="1">
        <v>8</v>
      </c>
      <c r="DK26" s="1">
        <v>8</v>
      </c>
      <c r="DL26" s="1">
        <v>480</v>
      </c>
      <c r="DM26" s="77" t="s">
        <v>191</v>
      </c>
      <c r="DN26" s="77" t="s">
        <v>192</v>
      </c>
      <c r="DO26" s="77" t="s">
        <v>5</v>
      </c>
    </row>
    <row r="27" spans="5:131" ht="8.1" customHeight="1" x14ac:dyDescent="0.15">
      <c r="E27" s="303"/>
      <c r="F27" s="304"/>
      <c r="G27" s="130"/>
      <c r="H27" s="131"/>
      <c r="I27" s="131"/>
      <c r="J27" s="131"/>
      <c r="K27" s="131"/>
      <c r="L27" s="132"/>
      <c r="M27" s="130"/>
      <c r="N27" s="131"/>
      <c r="O27" s="131"/>
      <c r="P27" s="131"/>
      <c r="Q27" s="131"/>
      <c r="R27" s="131"/>
      <c r="S27" s="131"/>
      <c r="T27" s="131"/>
      <c r="U27" s="131"/>
      <c r="V27" s="131"/>
      <c r="W27" s="132"/>
      <c r="X27" s="130"/>
      <c r="Y27" s="131"/>
      <c r="Z27" s="131"/>
      <c r="AA27" s="131"/>
      <c r="AB27" s="131"/>
      <c r="AC27" s="131"/>
      <c r="AD27" s="131"/>
      <c r="AE27" s="131"/>
      <c r="AF27" s="131"/>
      <c r="AG27" s="131"/>
      <c r="AH27" s="131"/>
      <c r="AI27" s="131"/>
      <c r="AJ27" s="131"/>
      <c r="AK27" s="132"/>
      <c r="AL27" s="130"/>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2"/>
      <c r="BI27" s="319"/>
      <c r="BJ27" s="215"/>
      <c r="BK27" s="215"/>
      <c r="BL27" s="215"/>
      <c r="BM27" s="215"/>
      <c r="BN27" s="215"/>
      <c r="BO27" s="215"/>
      <c r="BP27" s="215"/>
      <c r="BQ27" s="215"/>
      <c r="BR27" s="215"/>
      <c r="BS27" s="215"/>
      <c r="BT27" s="215"/>
      <c r="BU27" s="215"/>
      <c r="BV27" s="215"/>
      <c r="BW27" s="222"/>
      <c r="BX27" s="334"/>
      <c r="BY27" s="195"/>
      <c r="BZ27" s="195"/>
      <c r="CA27" s="195"/>
      <c r="CB27" s="335"/>
      <c r="CC27" s="221"/>
      <c r="CD27" s="215"/>
      <c r="CE27" s="215"/>
      <c r="CF27" s="215"/>
      <c r="CG27" s="215"/>
      <c r="CH27" s="194"/>
      <c r="CI27" s="195"/>
      <c r="CJ27" s="195"/>
      <c r="CK27" s="195"/>
      <c r="CL27" s="196"/>
      <c r="CM27" s="143"/>
      <c r="CN27" s="144"/>
      <c r="CO27" s="144"/>
      <c r="CP27" s="144"/>
      <c r="CQ27" s="144"/>
      <c r="CR27" s="144"/>
      <c r="CS27" s="144"/>
      <c r="CT27" s="144"/>
      <c r="CU27" s="144"/>
      <c r="CV27" s="144"/>
      <c r="CW27" s="144"/>
      <c r="CX27" s="144"/>
      <c r="CY27" s="144"/>
      <c r="CZ27" s="144"/>
      <c r="DA27" s="144"/>
      <c r="DB27" s="145"/>
      <c r="DG27" s="1"/>
      <c r="DH27" s="1"/>
      <c r="DI27" s="1">
        <v>9</v>
      </c>
      <c r="DJ27" s="1">
        <v>9</v>
      </c>
      <c r="DK27" s="1">
        <v>9</v>
      </c>
      <c r="DL27" s="1">
        <v>45</v>
      </c>
      <c r="DM27" s="77" t="s">
        <v>193</v>
      </c>
      <c r="DN27" s="77" t="s">
        <v>194</v>
      </c>
      <c r="DO27" s="77" t="s">
        <v>5</v>
      </c>
    </row>
    <row r="28" spans="5:131" ht="8.1" customHeight="1" x14ac:dyDescent="0.15">
      <c r="E28" s="303"/>
      <c r="F28" s="304"/>
      <c r="G28" s="130"/>
      <c r="H28" s="131"/>
      <c r="I28" s="131"/>
      <c r="J28" s="131"/>
      <c r="K28" s="131"/>
      <c r="L28" s="132"/>
      <c r="M28" s="133"/>
      <c r="N28" s="134"/>
      <c r="O28" s="134"/>
      <c r="P28" s="134"/>
      <c r="Q28" s="134"/>
      <c r="R28" s="134"/>
      <c r="S28" s="134"/>
      <c r="T28" s="134"/>
      <c r="U28" s="134"/>
      <c r="V28" s="134"/>
      <c r="W28" s="135"/>
      <c r="X28" s="133"/>
      <c r="Y28" s="134"/>
      <c r="Z28" s="134"/>
      <c r="AA28" s="134"/>
      <c r="AB28" s="134"/>
      <c r="AC28" s="134"/>
      <c r="AD28" s="134"/>
      <c r="AE28" s="134"/>
      <c r="AF28" s="134"/>
      <c r="AG28" s="134"/>
      <c r="AH28" s="134"/>
      <c r="AI28" s="134"/>
      <c r="AJ28" s="134"/>
      <c r="AK28" s="135"/>
      <c r="AL28" s="130"/>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2"/>
      <c r="BI28" s="333"/>
      <c r="BJ28" s="232"/>
      <c r="BK28" s="232"/>
      <c r="BL28" s="232"/>
      <c r="BM28" s="232"/>
      <c r="BN28" s="232"/>
      <c r="BO28" s="232"/>
      <c r="BP28" s="232"/>
      <c r="BQ28" s="232"/>
      <c r="BR28" s="232"/>
      <c r="BS28" s="232"/>
      <c r="BT28" s="232"/>
      <c r="BU28" s="232"/>
      <c r="BV28" s="232"/>
      <c r="BW28" s="276"/>
      <c r="BX28" s="124"/>
      <c r="BY28" s="125"/>
      <c r="BZ28" s="125"/>
      <c r="CA28" s="125"/>
      <c r="CB28" s="126"/>
      <c r="CC28" s="254"/>
      <c r="CD28" s="232"/>
      <c r="CE28" s="232"/>
      <c r="CF28" s="232"/>
      <c r="CG28" s="232"/>
      <c r="CH28" s="197"/>
      <c r="CI28" s="125"/>
      <c r="CJ28" s="125"/>
      <c r="CK28" s="125"/>
      <c r="CL28" s="198"/>
      <c r="CM28" s="177"/>
      <c r="CN28" s="178"/>
      <c r="CO28" s="178"/>
      <c r="CP28" s="178"/>
      <c r="CQ28" s="178"/>
      <c r="CR28" s="178"/>
      <c r="CS28" s="178"/>
      <c r="CT28" s="178"/>
      <c r="CU28" s="178"/>
      <c r="CV28" s="178"/>
      <c r="CW28" s="178"/>
      <c r="CX28" s="178"/>
      <c r="CY28" s="178"/>
      <c r="CZ28" s="178"/>
      <c r="DA28" s="178"/>
      <c r="DB28" s="179"/>
      <c r="DI28" s="1">
        <v>10</v>
      </c>
      <c r="DJ28" s="1">
        <v>10</v>
      </c>
      <c r="DK28" s="1">
        <v>10</v>
      </c>
      <c r="DL28" s="1">
        <v>60</v>
      </c>
      <c r="DM28" s="77" t="s">
        <v>195</v>
      </c>
      <c r="DN28" s="77" t="s">
        <v>196</v>
      </c>
      <c r="DO28" s="77" t="s">
        <v>5</v>
      </c>
    </row>
    <row r="29" spans="5:131" ht="8.1" customHeight="1" x14ac:dyDescent="0.15">
      <c r="E29" s="303"/>
      <c r="F29" s="304"/>
      <c r="G29" s="130"/>
      <c r="H29" s="131"/>
      <c r="I29" s="131"/>
      <c r="J29" s="131"/>
      <c r="K29" s="131"/>
      <c r="L29" s="132"/>
      <c r="M29" s="347" t="s">
        <v>80</v>
      </c>
      <c r="N29" s="316"/>
      <c r="O29" s="316"/>
      <c r="P29" s="316"/>
      <c r="Q29" s="316"/>
      <c r="R29" s="316"/>
      <c r="S29" s="316"/>
      <c r="T29" s="316"/>
      <c r="U29" s="316"/>
      <c r="V29" s="316"/>
      <c r="W29" s="316"/>
      <c r="X29" s="127" t="s">
        <v>81</v>
      </c>
      <c r="Y29" s="128"/>
      <c r="Z29" s="128"/>
      <c r="AA29" s="128"/>
      <c r="AB29" s="128"/>
      <c r="AC29" s="128"/>
      <c r="AD29" s="128"/>
      <c r="AE29" s="128"/>
      <c r="AF29" s="128"/>
      <c r="AG29" s="128"/>
      <c r="AH29" s="128"/>
      <c r="AI29" s="128"/>
      <c r="AJ29" s="128"/>
      <c r="AK29" s="129"/>
      <c r="AL29" s="149" t="s">
        <v>82</v>
      </c>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1"/>
      <c r="BI29" s="150" t="s">
        <v>83</v>
      </c>
      <c r="BJ29" s="150"/>
      <c r="BK29" s="150"/>
      <c r="BL29" s="150"/>
      <c r="BM29" s="150"/>
      <c r="BN29" s="150"/>
      <c r="BO29" s="150"/>
      <c r="BP29" s="150"/>
      <c r="BQ29" s="150"/>
      <c r="BR29" s="150"/>
      <c r="BS29" s="150"/>
      <c r="BT29" s="150"/>
      <c r="BU29" s="150"/>
      <c r="BV29" s="150"/>
      <c r="BW29" s="30"/>
      <c r="BX29" s="318" t="str">
        <f>IF(BR31="","",(IF(BR31=BA31,"○","")))</f>
        <v/>
      </c>
      <c r="BY29" s="213"/>
      <c r="BZ29" s="213"/>
      <c r="CA29" s="213"/>
      <c r="CB29" s="214"/>
      <c r="CC29" s="219" t="s">
        <v>78</v>
      </c>
      <c r="CD29" s="213"/>
      <c r="CE29" s="213"/>
      <c r="CF29" s="213"/>
      <c r="CG29" s="214"/>
      <c r="CH29" s="219" t="str">
        <f>IF(BR31="","",(IF(NOT(BR31=BA31),"○","")))</f>
        <v/>
      </c>
      <c r="CI29" s="213"/>
      <c r="CJ29" s="213"/>
      <c r="CK29" s="213"/>
      <c r="CL29" s="220"/>
      <c r="CM29" s="361" t="s">
        <v>84</v>
      </c>
      <c r="CN29" s="362"/>
      <c r="CO29" s="362"/>
      <c r="CP29" s="362"/>
      <c r="CQ29" s="362"/>
      <c r="CR29" s="362"/>
      <c r="CS29" s="362"/>
      <c r="CT29" s="362"/>
      <c r="CU29" s="362"/>
      <c r="CV29" s="362"/>
      <c r="CW29" s="362"/>
      <c r="CX29" s="362"/>
      <c r="CY29" s="362"/>
      <c r="CZ29" s="362"/>
      <c r="DA29" s="362"/>
      <c r="DB29" s="362"/>
      <c r="DI29" s="1">
        <v>11</v>
      </c>
      <c r="DJ29" s="1">
        <v>11</v>
      </c>
      <c r="DK29" s="1">
        <v>11</v>
      </c>
      <c r="DL29" s="1">
        <v>90</v>
      </c>
    </row>
    <row r="30" spans="5:131" ht="8.1" customHeight="1" x14ac:dyDescent="0.15">
      <c r="E30" s="303"/>
      <c r="F30" s="304"/>
      <c r="G30" s="130"/>
      <c r="H30" s="131"/>
      <c r="I30" s="131"/>
      <c r="J30" s="131"/>
      <c r="K30" s="131"/>
      <c r="L30" s="132"/>
      <c r="M30" s="346"/>
      <c r="N30" s="346"/>
      <c r="O30" s="346"/>
      <c r="P30" s="346"/>
      <c r="Q30" s="346"/>
      <c r="R30" s="346"/>
      <c r="S30" s="346"/>
      <c r="T30" s="346"/>
      <c r="U30" s="346"/>
      <c r="V30" s="346"/>
      <c r="W30" s="346"/>
      <c r="X30" s="130"/>
      <c r="Y30" s="131"/>
      <c r="Z30" s="131"/>
      <c r="AA30" s="131"/>
      <c r="AB30" s="131"/>
      <c r="AC30" s="131"/>
      <c r="AD30" s="131"/>
      <c r="AE30" s="131"/>
      <c r="AF30" s="131"/>
      <c r="AG30" s="131"/>
      <c r="AH30" s="131"/>
      <c r="AI30" s="131"/>
      <c r="AJ30" s="131"/>
      <c r="AK30" s="132"/>
      <c r="AL30" s="152"/>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4"/>
      <c r="BI30" s="153"/>
      <c r="BJ30" s="153"/>
      <c r="BK30" s="153"/>
      <c r="BL30" s="153"/>
      <c r="BM30" s="153"/>
      <c r="BN30" s="153"/>
      <c r="BO30" s="153"/>
      <c r="BP30" s="153"/>
      <c r="BQ30" s="153"/>
      <c r="BR30" s="153"/>
      <c r="BS30" s="153"/>
      <c r="BT30" s="153"/>
      <c r="BU30" s="153"/>
      <c r="BV30" s="153"/>
      <c r="BX30" s="319"/>
      <c r="BY30" s="215"/>
      <c r="BZ30" s="215"/>
      <c r="CA30" s="215"/>
      <c r="CB30" s="216"/>
      <c r="CC30" s="221"/>
      <c r="CD30" s="215"/>
      <c r="CE30" s="215"/>
      <c r="CF30" s="215"/>
      <c r="CG30" s="216"/>
      <c r="CH30" s="221"/>
      <c r="CI30" s="215"/>
      <c r="CJ30" s="215"/>
      <c r="CK30" s="215"/>
      <c r="CL30" s="222"/>
      <c r="CM30" s="362"/>
      <c r="CN30" s="362"/>
      <c r="CO30" s="362"/>
      <c r="CP30" s="362"/>
      <c r="CQ30" s="362"/>
      <c r="CR30" s="362"/>
      <c r="CS30" s="362"/>
      <c r="CT30" s="362"/>
      <c r="CU30" s="362"/>
      <c r="CV30" s="362"/>
      <c r="CW30" s="362"/>
      <c r="CX30" s="362"/>
      <c r="CY30" s="362"/>
      <c r="CZ30" s="362"/>
      <c r="DA30" s="362"/>
      <c r="DB30" s="362"/>
      <c r="DI30" s="1">
        <v>12</v>
      </c>
      <c r="DJ30" s="1">
        <v>12</v>
      </c>
      <c r="DK30" s="1">
        <v>12</v>
      </c>
      <c r="DL30" s="1">
        <v>105</v>
      </c>
    </row>
    <row r="31" spans="5:131" ht="8.1" customHeight="1" x14ac:dyDescent="0.15">
      <c r="E31" s="303"/>
      <c r="F31" s="304"/>
      <c r="G31" s="130"/>
      <c r="H31" s="131"/>
      <c r="I31" s="131"/>
      <c r="J31" s="131"/>
      <c r="K31" s="131"/>
      <c r="L31" s="132"/>
      <c r="M31" s="346"/>
      <c r="N31" s="346"/>
      <c r="O31" s="346"/>
      <c r="P31" s="346"/>
      <c r="Q31" s="346"/>
      <c r="R31" s="346"/>
      <c r="S31" s="346"/>
      <c r="T31" s="346"/>
      <c r="U31" s="346"/>
      <c r="V31" s="346"/>
      <c r="W31" s="346"/>
      <c r="X31" s="130"/>
      <c r="Y31" s="131"/>
      <c r="Z31" s="131"/>
      <c r="AA31" s="131"/>
      <c r="AB31" s="131"/>
      <c r="AC31" s="131"/>
      <c r="AD31" s="131"/>
      <c r="AE31" s="131"/>
      <c r="AF31" s="131"/>
      <c r="AG31" s="131"/>
      <c r="AH31" s="131"/>
      <c r="AI31" s="131"/>
      <c r="AJ31" s="131"/>
      <c r="AK31" s="132"/>
      <c r="AL31" s="95" t="s">
        <v>85</v>
      </c>
      <c r="AM31" s="96"/>
      <c r="AN31" s="96"/>
      <c r="AO31" s="96"/>
      <c r="AP31" s="96"/>
      <c r="AQ31" s="96"/>
      <c r="AR31" s="96"/>
      <c r="AS31" s="96"/>
      <c r="AT31" s="96"/>
      <c r="AU31" s="96"/>
      <c r="AV31" s="96"/>
      <c r="AW31" s="96"/>
      <c r="AX31" s="96"/>
      <c r="AY31" s="96"/>
      <c r="AZ31" s="96"/>
      <c r="BA31" s="144" t="str">
        <f>IF(AI5="戸開走行保護装置","?",VLOOKUP(AI5,DM19:DO28,3,FALSE))</f>
        <v>?</v>
      </c>
      <c r="BB31" s="144"/>
      <c r="BC31" s="144"/>
      <c r="BD31" s="31"/>
      <c r="BE31" s="31"/>
      <c r="BF31" s="31"/>
      <c r="BG31" s="31"/>
      <c r="BH31" s="32"/>
      <c r="BI31" s="271" t="s">
        <v>86</v>
      </c>
      <c r="BJ31" s="272"/>
      <c r="BK31" s="272"/>
      <c r="BL31" s="272"/>
      <c r="BM31" s="272"/>
      <c r="BN31" s="272"/>
      <c r="BO31" s="272"/>
      <c r="BP31" s="272"/>
      <c r="BQ31" s="272"/>
      <c r="BR31" s="274"/>
      <c r="BS31" s="274"/>
      <c r="BT31" s="274"/>
      <c r="BU31" s="24"/>
      <c r="BV31" s="24"/>
      <c r="BW31" s="24"/>
      <c r="BX31" s="319"/>
      <c r="BY31" s="215"/>
      <c r="BZ31" s="215"/>
      <c r="CA31" s="215"/>
      <c r="CB31" s="216"/>
      <c r="CC31" s="221"/>
      <c r="CD31" s="215"/>
      <c r="CE31" s="215"/>
      <c r="CF31" s="215"/>
      <c r="CG31" s="216"/>
      <c r="CH31" s="221"/>
      <c r="CI31" s="215"/>
      <c r="CJ31" s="215"/>
      <c r="CK31" s="215"/>
      <c r="CL31" s="222"/>
      <c r="CM31" s="362"/>
      <c r="CN31" s="362"/>
      <c r="CO31" s="362"/>
      <c r="CP31" s="362"/>
      <c r="CQ31" s="362"/>
      <c r="CR31" s="362"/>
      <c r="CS31" s="362"/>
      <c r="CT31" s="362"/>
      <c r="CU31" s="362"/>
      <c r="CV31" s="362"/>
      <c r="CW31" s="362"/>
      <c r="CX31" s="362"/>
      <c r="CY31" s="362"/>
      <c r="CZ31" s="362"/>
      <c r="DA31" s="362"/>
      <c r="DB31" s="362"/>
      <c r="DI31" s="1">
        <v>13</v>
      </c>
      <c r="DJ31" s="1"/>
      <c r="DK31" s="1">
        <v>13</v>
      </c>
      <c r="DL31" s="1"/>
    </row>
    <row r="32" spans="5:131" ht="8.1" customHeight="1" x14ac:dyDescent="0.15">
      <c r="E32" s="303"/>
      <c r="F32" s="304"/>
      <c r="G32" s="130"/>
      <c r="H32" s="131"/>
      <c r="I32" s="131"/>
      <c r="J32" s="131"/>
      <c r="K32" s="131"/>
      <c r="L32" s="132"/>
      <c r="M32" s="260"/>
      <c r="N32" s="260"/>
      <c r="O32" s="260"/>
      <c r="P32" s="260"/>
      <c r="Q32" s="260"/>
      <c r="R32" s="260"/>
      <c r="S32" s="260"/>
      <c r="T32" s="260"/>
      <c r="U32" s="260"/>
      <c r="V32" s="260"/>
      <c r="W32" s="260"/>
      <c r="X32" s="133"/>
      <c r="Y32" s="134"/>
      <c r="Z32" s="134"/>
      <c r="AA32" s="134"/>
      <c r="AB32" s="134"/>
      <c r="AC32" s="134"/>
      <c r="AD32" s="134"/>
      <c r="AE32" s="134"/>
      <c r="AF32" s="134"/>
      <c r="AG32" s="134"/>
      <c r="AH32" s="134"/>
      <c r="AI32" s="134"/>
      <c r="AJ32" s="134"/>
      <c r="AK32" s="135"/>
      <c r="AL32" s="313"/>
      <c r="AM32" s="314"/>
      <c r="AN32" s="314"/>
      <c r="AO32" s="314"/>
      <c r="AP32" s="314"/>
      <c r="AQ32" s="314"/>
      <c r="AR32" s="314"/>
      <c r="AS32" s="314"/>
      <c r="AT32" s="314"/>
      <c r="AU32" s="314"/>
      <c r="AV32" s="314"/>
      <c r="AW32" s="314"/>
      <c r="AX32" s="314"/>
      <c r="AY32" s="314"/>
      <c r="AZ32" s="314"/>
      <c r="BA32" s="119"/>
      <c r="BB32" s="119"/>
      <c r="BC32" s="119"/>
      <c r="BD32" s="33"/>
      <c r="BE32" s="33"/>
      <c r="BF32" s="33"/>
      <c r="BG32" s="33"/>
      <c r="BH32" s="34"/>
      <c r="BI32" s="273"/>
      <c r="BJ32" s="273"/>
      <c r="BK32" s="273"/>
      <c r="BL32" s="273"/>
      <c r="BM32" s="273"/>
      <c r="BN32" s="273"/>
      <c r="BO32" s="273"/>
      <c r="BP32" s="273"/>
      <c r="BQ32" s="273"/>
      <c r="BR32" s="275"/>
      <c r="BS32" s="275"/>
      <c r="BT32" s="275"/>
      <c r="BU32" s="35"/>
      <c r="BV32" s="35"/>
      <c r="BW32" s="35"/>
      <c r="BX32" s="333"/>
      <c r="BY32" s="232"/>
      <c r="BZ32" s="232"/>
      <c r="CA32" s="232"/>
      <c r="CB32" s="233"/>
      <c r="CC32" s="254"/>
      <c r="CD32" s="232"/>
      <c r="CE32" s="232"/>
      <c r="CF32" s="232"/>
      <c r="CG32" s="233"/>
      <c r="CH32" s="254"/>
      <c r="CI32" s="232"/>
      <c r="CJ32" s="232"/>
      <c r="CK32" s="232"/>
      <c r="CL32" s="276"/>
      <c r="CM32" s="362"/>
      <c r="CN32" s="362"/>
      <c r="CO32" s="362"/>
      <c r="CP32" s="362"/>
      <c r="CQ32" s="362"/>
      <c r="CR32" s="362"/>
      <c r="CS32" s="362"/>
      <c r="CT32" s="362"/>
      <c r="CU32" s="362"/>
      <c r="CV32" s="362"/>
      <c r="CW32" s="362"/>
      <c r="CX32" s="362"/>
      <c r="CY32" s="362"/>
      <c r="CZ32" s="362"/>
      <c r="DA32" s="362"/>
      <c r="DB32" s="362"/>
      <c r="DI32" s="1">
        <v>14</v>
      </c>
      <c r="DJ32" s="1"/>
      <c r="DK32" s="1">
        <v>14</v>
      </c>
      <c r="DL32" s="1"/>
    </row>
    <row r="33" spans="5:116" ht="8.1" customHeight="1" x14ac:dyDescent="0.15">
      <c r="E33" s="303"/>
      <c r="F33" s="304"/>
      <c r="G33" s="130"/>
      <c r="H33" s="131"/>
      <c r="I33" s="131"/>
      <c r="J33" s="131"/>
      <c r="K33" s="131"/>
      <c r="L33" s="132"/>
      <c r="M33" s="146" t="s">
        <v>87</v>
      </c>
      <c r="N33" s="147"/>
      <c r="O33" s="147"/>
      <c r="P33" s="147"/>
      <c r="Q33" s="147"/>
      <c r="R33" s="147"/>
      <c r="S33" s="147"/>
      <c r="T33" s="147"/>
      <c r="U33" s="147"/>
      <c r="V33" s="147"/>
      <c r="W33" s="148"/>
      <c r="X33" s="127" t="s">
        <v>88</v>
      </c>
      <c r="Y33" s="128"/>
      <c r="Z33" s="128"/>
      <c r="AA33" s="128"/>
      <c r="AB33" s="128"/>
      <c r="AC33" s="128"/>
      <c r="AD33" s="128"/>
      <c r="AE33" s="128"/>
      <c r="AF33" s="128"/>
      <c r="AG33" s="128"/>
      <c r="AH33" s="128"/>
      <c r="AI33" s="128"/>
      <c r="AJ33" s="128"/>
      <c r="AK33" s="129"/>
      <c r="AL33" s="146" t="s">
        <v>89</v>
      </c>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8"/>
      <c r="BI33" s="204"/>
      <c r="BJ33" s="204"/>
      <c r="BK33" s="204"/>
      <c r="BL33" s="204"/>
      <c r="BM33" s="204"/>
      <c r="BN33" s="204"/>
      <c r="BO33" s="204"/>
      <c r="BP33" s="204"/>
      <c r="BQ33" s="204"/>
      <c r="BR33" s="204"/>
      <c r="BS33" s="204"/>
      <c r="BT33" s="204"/>
      <c r="BU33" s="204"/>
      <c r="BV33" s="204"/>
      <c r="BW33" s="204"/>
      <c r="BX33" s="207"/>
      <c r="BY33" s="207"/>
      <c r="BZ33" s="207"/>
      <c r="CA33" s="207"/>
      <c r="CB33" s="208"/>
      <c r="CC33" s="237" t="s">
        <v>78</v>
      </c>
      <c r="CD33" s="238"/>
      <c r="CE33" s="238"/>
      <c r="CF33" s="238"/>
      <c r="CG33" s="239"/>
      <c r="CH33" s="191"/>
      <c r="CI33" s="192"/>
      <c r="CJ33" s="192"/>
      <c r="CK33" s="192"/>
      <c r="CL33" s="193"/>
      <c r="CM33" s="114" t="s">
        <v>79</v>
      </c>
      <c r="CN33" s="374"/>
      <c r="CO33" s="374"/>
      <c r="CP33" s="374"/>
      <c r="CQ33" s="374"/>
      <c r="CR33" s="374"/>
      <c r="CS33" s="374"/>
      <c r="CT33" s="374"/>
      <c r="CU33" s="374"/>
      <c r="CV33" s="374"/>
      <c r="CW33" s="374"/>
      <c r="CX33" s="374"/>
      <c r="CY33" s="374"/>
      <c r="CZ33" s="374"/>
      <c r="DA33" s="374"/>
      <c r="DB33" s="374"/>
      <c r="DI33" s="1">
        <v>15</v>
      </c>
      <c r="DJ33" s="1"/>
      <c r="DK33" s="1">
        <v>15</v>
      </c>
      <c r="DL33" s="1"/>
    </row>
    <row r="34" spans="5:116" ht="8.1" customHeight="1" x14ac:dyDescent="0.15">
      <c r="E34" s="303"/>
      <c r="F34" s="304"/>
      <c r="G34" s="130"/>
      <c r="H34" s="131"/>
      <c r="I34" s="131"/>
      <c r="J34" s="131"/>
      <c r="K34" s="131"/>
      <c r="L34" s="132"/>
      <c r="M34" s="143"/>
      <c r="N34" s="144"/>
      <c r="O34" s="144"/>
      <c r="P34" s="144"/>
      <c r="Q34" s="144"/>
      <c r="R34" s="144"/>
      <c r="S34" s="144"/>
      <c r="T34" s="144"/>
      <c r="U34" s="144"/>
      <c r="V34" s="144"/>
      <c r="W34" s="145"/>
      <c r="X34" s="130"/>
      <c r="Y34" s="131"/>
      <c r="Z34" s="131"/>
      <c r="AA34" s="131"/>
      <c r="AB34" s="131"/>
      <c r="AC34" s="131"/>
      <c r="AD34" s="131"/>
      <c r="AE34" s="131"/>
      <c r="AF34" s="131"/>
      <c r="AG34" s="131"/>
      <c r="AH34" s="131"/>
      <c r="AI34" s="131"/>
      <c r="AJ34" s="131"/>
      <c r="AK34" s="132"/>
      <c r="AL34" s="143"/>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5"/>
      <c r="BI34" s="205"/>
      <c r="BJ34" s="205"/>
      <c r="BK34" s="205"/>
      <c r="BL34" s="205"/>
      <c r="BM34" s="205"/>
      <c r="BN34" s="205"/>
      <c r="BO34" s="205"/>
      <c r="BP34" s="205"/>
      <c r="BQ34" s="205"/>
      <c r="BR34" s="205"/>
      <c r="BS34" s="205"/>
      <c r="BT34" s="205"/>
      <c r="BU34" s="205"/>
      <c r="BV34" s="205"/>
      <c r="BW34" s="205"/>
      <c r="BX34" s="209"/>
      <c r="BY34" s="209"/>
      <c r="BZ34" s="209"/>
      <c r="CA34" s="209"/>
      <c r="CB34" s="210"/>
      <c r="CC34" s="240"/>
      <c r="CD34" s="96"/>
      <c r="CE34" s="96"/>
      <c r="CF34" s="96"/>
      <c r="CG34" s="241"/>
      <c r="CH34" s="194"/>
      <c r="CI34" s="195"/>
      <c r="CJ34" s="195"/>
      <c r="CK34" s="195"/>
      <c r="CL34" s="196"/>
      <c r="CM34" s="374"/>
      <c r="CN34" s="374"/>
      <c r="CO34" s="374"/>
      <c r="CP34" s="374"/>
      <c r="CQ34" s="374"/>
      <c r="CR34" s="374"/>
      <c r="CS34" s="374"/>
      <c r="CT34" s="374"/>
      <c r="CU34" s="374"/>
      <c r="CV34" s="374"/>
      <c r="CW34" s="374"/>
      <c r="CX34" s="374"/>
      <c r="CY34" s="374"/>
      <c r="CZ34" s="374"/>
      <c r="DA34" s="374"/>
      <c r="DB34" s="374"/>
      <c r="DI34" s="1">
        <v>16</v>
      </c>
      <c r="DJ34" s="1"/>
      <c r="DK34" s="1">
        <v>16</v>
      </c>
      <c r="DL34" s="1"/>
    </row>
    <row r="35" spans="5:116" ht="8.1" customHeight="1" x14ac:dyDescent="0.15">
      <c r="E35" s="303"/>
      <c r="F35" s="304"/>
      <c r="G35" s="130"/>
      <c r="H35" s="131"/>
      <c r="I35" s="131"/>
      <c r="J35" s="131"/>
      <c r="K35" s="131"/>
      <c r="L35" s="132"/>
      <c r="M35" s="118"/>
      <c r="N35" s="119"/>
      <c r="O35" s="119"/>
      <c r="P35" s="119"/>
      <c r="Q35" s="119"/>
      <c r="R35" s="119"/>
      <c r="S35" s="119"/>
      <c r="T35" s="119"/>
      <c r="U35" s="119"/>
      <c r="V35" s="119"/>
      <c r="W35" s="120"/>
      <c r="X35" s="133"/>
      <c r="Y35" s="134"/>
      <c r="Z35" s="134"/>
      <c r="AA35" s="134"/>
      <c r="AB35" s="134"/>
      <c r="AC35" s="134"/>
      <c r="AD35" s="134"/>
      <c r="AE35" s="134"/>
      <c r="AF35" s="134"/>
      <c r="AG35" s="134"/>
      <c r="AH35" s="134"/>
      <c r="AI35" s="134"/>
      <c r="AJ35" s="134"/>
      <c r="AK35" s="135"/>
      <c r="AL35" s="118"/>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20"/>
      <c r="BI35" s="206"/>
      <c r="BJ35" s="206"/>
      <c r="BK35" s="206"/>
      <c r="BL35" s="206"/>
      <c r="BM35" s="206"/>
      <c r="BN35" s="206"/>
      <c r="BO35" s="206"/>
      <c r="BP35" s="206"/>
      <c r="BQ35" s="206"/>
      <c r="BR35" s="206"/>
      <c r="BS35" s="206"/>
      <c r="BT35" s="206"/>
      <c r="BU35" s="206"/>
      <c r="BV35" s="206"/>
      <c r="BW35" s="206"/>
      <c r="BX35" s="211"/>
      <c r="BY35" s="211"/>
      <c r="BZ35" s="211"/>
      <c r="CA35" s="211"/>
      <c r="CB35" s="212"/>
      <c r="CC35" s="405"/>
      <c r="CD35" s="314"/>
      <c r="CE35" s="314"/>
      <c r="CF35" s="314"/>
      <c r="CG35" s="406"/>
      <c r="CH35" s="197"/>
      <c r="CI35" s="125"/>
      <c r="CJ35" s="125"/>
      <c r="CK35" s="125"/>
      <c r="CL35" s="198"/>
      <c r="CM35" s="374"/>
      <c r="CN35" s="374"/>
      <c r="CO35" s="374"/>
      <c r="CP35" s="374"/>
      <c r="CQ35" s="374"/>
      <c r="CR35" s="374"/>
      <c r="CS35" s="374"/>
      <c r="CT35" s="374"/>
      <c r="CU35" s="374"/>
      <c r="CV35" s="374"/>
      <c r="CW35" s="374"/>
      <c r="CX35" s="374"/>
      <c r="CY35" s="374"/>
      <c r="CZ35" s="374"/>
      <c r="DA35" s="374"/>
      <c r="DB35" s="374"/>
      <c r="DI35" s="1">
        <v>17</v>
      </c>
      <c r="DJ35" s="1"/>
      <c r="DK35" s="1">
        <v>17</v>
      </c>
      <c r="DL35" s="1"/>
    </row>
    <row r="36" spans="5:116" ht="8.1" customHeight="1" x14ac:dyDescent="0.15">
      <c r="E36" s="303"/>
      <c r="F36" s="304"/>
      <c r="G36" s="130"/>
      <c r="H36" s="131"/>
      <c r="I36" s="131"/>
      <c r="J36" s="131"/>
      <c r="K36" s="131"/>
      <c r="L36" s="132"/>
      <c r="M36" s="130" t="s">
        <v>90</v>
      </c>
      <c r="N36" s="131"/>
      <c r="O36" s="131"/>
      <c r="P36" s="131"/>
      <c r="Q36" s="131"/>
      <c r="R36" s="131"/>
      <c r="S36" s="131"/>
      <c r="T36" s="131"/>
      <c r="U36" s="131"/>
      <c r="V36" s="131"/>
      <c r="W36" s="132"/>
      <c r="X36" s="130" t="s">
        <v>91</v>
      </c>
      <c r="Y36" s="131"/>
      <c r="Z36" s="131"/>
      <c r="AA36" s="131"/>
      <c r="AB36" s="131"/>
      <c r="AC36" s="131"/>
      <c r="AD36" s="131"/>
      <c r="AE36" s="131"/>
      <c r="AF36" s="131"/>
      <c r="AG36" s="131"/>
      <c r="AH36" s="131"/>
      <c r="AI36" s="131"/>
      <c r="AJ36" s="131"/>
      <c r="AK36" s="132"/>
      <c r="AL36" s="130" t="s">
        <v>201</v>
      </c>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2"/>
      <c r="BI36" s="339" t="s">
        <v>92</v>
      </c>
      <c r="BJ36" s="238"/>
      <c r="BK36" s="238"/>
      <c r="BL36" s="238"/>
      <c r="BM36" s="238"/>
      <c r="BN36" s="238"/>
      <c r="BO36" s="238"/>
      <c r="BP36" s="238"/>
      <c r="BQ36" s="238"/>
      <c r="BR36" s="238"/>
      <c r="BS36" s="238"/>
      <c r="BT36" s="238"/>
      <c r="BU36" s="238"/>
      <c r="BV36" s="238"/>
      <c r="BW36" s="340"/>
      <c r="BX36" s="319" t="str">
        <f>IF(BP39="","",IF(AND(DH55="○",DH56="○"),"○",""))</f>
        <v/>
      </c>
      <c r="BY36" s="215"/>
      <c r="BZ36" s="215"/>
      <c r="CA36" s="215"/>
      <c r="CB36" s="216"/>
      <c r="CC36" s="237" t="s">
        <v>78</v>
      </c>
      <c r="CD36" s="238"/>
      <c r="CE36" s="238"/>
      <c r="CF36" s="238"/>
      <c r="CG36" s="239"/>
      <c r="CH36" s="200" t="str">
        <f>IF(BP41="","",IF(OR(DH55="×",DH56="×"),"○",""))</f>
        <v/>
      </c>
      <c r="CI36" s="201"/>
      <c r="CJ36" s="201"/>
      <c r="CK36" s="201"/>
      <c r="CL36" s="201"/>
      <c r="CM36" s="361" t="s">
        <v>93</v>
      </c>
      <c r="CN36" s="362"/>
      <c r="CO36" s="362"/>
      <c r="CP36" s="362"/>
      <c r="CQ36" s="362"/>
      <c r="CR36" s="362"/>
      <c r="CS36" s="362"/>
      <c r="CT36" s="362"/>
      <c r="CU36" s="362"/>
      <c r="CV36" s="362"/>
      <c r="CW36" s="362"/>
      <c r="CX36" s="362"/>
      <c r="CY36" s="362"/>
      <c r="CZ36" s="362"/>
      <c r="DA36" s="362"/>
      <c r="DB36" s="362"/>
      <c r="DI36" s="1">
        <v>18</v>
      </c>
      <c r="DJ36" s="1"/>
      <c r="DK36" s="1">
        <v>18</v>
      </c>
      <c r="DL36" s="1"/>
    </row>
    <row r="37" spans="5:116" ht="8.1" customHeight="1" x14ac:dyDescent="0.15">
      <c r="E37" s="303"/>
      <c r="F37" s="304"/>
      <c r="G37" s="130"/>
      <c r="H37" s="131"/>
      <c r="I37" s="131"/>
      <c r="J37" s="131"/>
      <c r="K37" s="131"/>
      <c r="L37" s="132"/>
      <c r="M37" s="130"/>
      <c r="N37" s="131"/>
      <c r="O37" s="131"/>
      <c r="P37" s="131"/>
      <c r="Q37" s="131"/>
      <c r="R37" s="131"/>
      <c r="S37" s="131"/>
      <c r="T37" s="131"/>
      <c r="U37" s="131"/>
      <c r="V37" s="131"/>
      <c r="W37" s="132"/>
      <c r="X37" s="130"/>
      <c r="Y37" s="131"/>
      <c r="Z37" s="131"/>
      <c r="AA37" s="131"/>
      <c r="AB37" s="131"/>
      <c r="AC37" s="131"/>
      <c r="AD37" s="131"/>
      <c r="AE37" s="131"/>
      <c r="AF37" s="131"/>
      <c r="AG37" s="131"/>
      <c r="AH37" s="131"/>
      <c r="AI37" s="131"/>
      <c r="AJ37" s="131"/>
      <c r="AK37" s="132"/>
      <c r="AL37" s="130"/>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2"/>
      <c r="BI37" s="95"/>
      <c r="BJ37" s="96"/>
      <c r="BK37" s="96"/>
      <c r="BL37" s="96"/>
      <c r="BM37" s="96"/>
      <c r="BN37" s="96"/>
      <c r="BO37" s="96"/>
      <c r="BP37" s="96"/>
      <c r="BQ37" s="96"/>
      <c r="BR37" s="96"/>
      <c r="BS37" s="96"/>
      <c r="BT37" s="96"/>
      <c r="BU37" s="96"/>
      <c r="BV37" s="96"/>
      <c r="BW37" s="100"/>
      <c r="BX37" s="319"/>
      <c r="BY37" s="215"/>
      <c r="BZ37" s="215"/>
      <c r="CA37" s="215"/>
      <c r="CB37" s="216"/>
      <c r="CC37" s="240"/>
      <c r="CD37" s="96"/>
      <c r="CE37" s="96"/>
      <c r="CF37" s="96"/>
      <c r="CG37" s="241"/>
      <c r="CH37" s="202"/>
      <c r="CI37" s="203"/>
      <c r="CJ37" s="203"/>
      <c r="CK37" s="203"/>
      <c r="CL37" s="203"/>
      <c r="CM37" s="362"/>
      <c r="CN37" s="362"/>
      <c r="CO37" s="362"/>
      <c r="CP37" s="362"/>
      <c r="CQ37" s="362"/>
      <c r="CR37" s="362"/>
      <c r="CS37" s="362"/>
      <c r="CT37" s="362"/>
      <c r="CU37" s="362"/>
      <c r="CV37" s="362"/>
      <c r="CW37" s="362"/>
      <c r="CX37" s="362"/>
      <c r="CY37" s="362"/>
      <c r="CZ37" s="362"/>
      <c r="DA37" s="362"/>
      <c r="DB37" s="362"/>
      <c r="DI37" s="1">
        <v>19</v>
      </c>
      <c r="DJ37" s="1"/>
      <c r="DK37" s="1">
        <v>19</v>
      </c>
      <c r="DL37" s="1"/>
    </row>
    <row r="38" spans="5:116" ht="8.1" customHeight="1" x14ac:dyDescent="0.15">
      <c r="E38" s="303"/>
      <c r="F38" s="304"/>
      <c r="G38" s="130"/>
      <c r="H38" s="131"/>
      <c r="I38" s="131"/>
      <c r="J38" s="131"/>
      <c r="K38" s="131"/>
      <c r="L38" s="132"/>
      <c r="M38" s="130"/>
      <c r="N38" s="131"/>
      <c r="O38" s="131"/>
      <c r="P38" s="131"/>
      <c r="Q38" s="131"/>
      <c r="R38" s="131"/>
      <c r="S38" s="131"/>
      <c r="T38" s="131"/>
      <c r="U38" s="131"/>
      <c r="V38" s="131"/>
      <c r="W38" s="132"/>
      <c r="X38" s="130"/>
      <c r="Y38" s="131"/>
      <c r="Z38" s="131"/>
      <c r="AA38" s="131"/>
      <c r="AB38" s="131"/>
      <c r="AC38" s="131"/>
      <c r="AD38" s="131"/>
      <c r="AE38" s="131"/>
      <c r="AF38" s="131"/>
      <c r="AG38" s="131"/>
      <c r="AH38" s="131"/>
      <c r="AI38" s="131"/>
      <c r="AJ38" s="131"/>
      <c r="AK38" s="132"/>
      <c r="AL38" s="130"/>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2"/>
      <c r="BI38" s="422" t="s">
        <v>94</v>
      </c>
      <c r="BJ38" s="423"/>
      <c r="BK38" s="423"/>
      <c r="BL38" s="423"/>
      <c r="BM38" s="423"/>
      <c r="BN38" s="423"/>
      <c r="BO38" s="423"/>
      <c r="BP38" s="24"/>
      <c r="BQ38" s="24"/>
      <c r="BR38" s="24"/>
      <c r="BS38" s="24"/>
      <c r="BT38" s="24"/>
      <c r="BU38" s="24"/>
      <c r="BV38" s="24"/>
      <c r="BW38" s="36"/>
      <c r="BX38" s="319"/>
      <c r="BY38" s="215"/>
      <c r="BZ38" s="215"/>
      <c r="CA38" s="215"/>
      <c r="CB38" s="216"/>
      <c r="CC38" s="240"/>
      <c r="CD38" s="96"/>
      <c r="CE38" s="96"/>
      <c r="CF38" s="96"/>
      <c r="CG38" s="241"/>
      <c r="CH38" s="202"/>
      <c r="CI38" s="203"/>
      <c r="CJ38" s="203"/>
      <c r="CK38" s="203"/>
      <c r="CL38" s="203"/>
      <c r="CM38" s="362"/>
      <c r="CN38" s="362"/>
      <c r="CO38" s="362"/>
      <c r="CP38" s="362"/>
      <c r="CQ38" s="362"/>
      <c r="CR38" s="362"/>
      <c r="CS38" s="362"/>
      <c r="CT38" s="362"/>
      <c r="CU38" s="362"/>
      <c r="CV38" s="362"/>
      <c r="CW38" s="362"/>
      <c r="CX38" s="362"/>
      <c r="CY38" s="362"/>
      <c r="CZ38" s="362"/>
      <c r="DA38" s="362"/>
      <c r="DB38" s="362"/>
      <c r="DI38" s="1">
        <v>20</v>
      </c>
      <c r="DJ38" s="1"/>
      <c r="DK38" s="1">
        <v>20</v>
      </c>
      <c r="DL38" s="1"/>
    </row>
    <row r="39" spans="5:116" ht="8.1" customHeight="1" x14ac:dyDescent="0.15">
      <c r="E39" s="303"/>
      <c r="F39" s="304"/>
      <c r="G39" s="130"/>
      <c r="H39" s="131"/>
      <c r="I39" s="131"/>
      <c r="J39" s="131"/>
      <c r="K39" s="131"/>
      <c r="L39" s="132"/>
      <c r="M39" s="130"/>
      <c r="N39" s="131"/>
      <c r="O39" s="131"/>
      <c r="P39" s="131"/>
      <c r="Q39" s="131"/>
      <c r="R39" s="131"/>
      <c r="S39" s="131"/>
      <c r="T39" s="131"/>
      <c r="U39" s="131"/>
      <c r="V39" s="131"/>
      <c r="W39" s="132"/>
      <c r="X39" s="130"/>
      <c r="Y39" s="131"/>
      <c r="Z39" s="131"/>
      <c r="AA39" s="131"/>
      <c r="AB39" s="131"/>
      <c r="AC39" s="131"/>
      <c r="AD39" s="131"/>
      <c r="AE39" s="131"/>
      <c r="AF39" s="131"/>
      <c r="AG39" s="131"/>
      <c r="AH39" s="131"/>
      <c r="AI39" s="131"/>
      <c r="AJ39" s="131"/>
      <c r="AK39" s="132"/>
      <c r="AL39" s="130"/>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2"/>
      <c r="BI39" s="422"/>
      <c r="BJ39" s="423"/>
      <c r="BK39" s="423"/>
      <c r="BL39" s="423"/>
      <c r="BM39" s="423"/>
      <c r="BN39" s="423"/>
      <c r="BO39" s="423"/>
      <c r="BP39" s="421"/>
      <c r="BQ39" s="421"/>
      <c r="BR39" s="421"/>
      <c r="BS39" s="421"/>
      <c r="BT39" s="421"/>
      <c r="BU39" s="244" t="s">
        <v>95</v>
      </c>
      <c r="BV39" s="244"/>
      <c r="BW39" s="245"/>
      <c r="BX39" s="319"/>
      <c r="BY39" s="215"/>
      <c r="BZ39" s="215"/>
      <c r="CA39" s="215"/>
      <c r="CB39" s="216"/>
      <c r="CC39" s="240"/>
      <c r="CD39" s="96"/>
      <c r="CE39" s="96"/>
      <c r="CF39" s="96"/>
      <c r="CG39" s="241"/>
      <c r="CH39" s="202"/>
      <c r="CI39" s="203"/>
      <c r="CJ39" s="203"/>
      <c r="CK39" s="203"/>
      <c r="CL39" s="203"/>
      <c r="CM39" s="362"/>
      <c r="CN39" s="362"/>
      <c r="CO39" s="362"/>
      <c r="CP39" s="362"/>
      <c r="CQ39" s="362"/>
      <c r="CR39" s="362"/>
      <c r="CS39" s="362"/>
      <c r="CT39" s="362"/>
      <c r="CU39" s="362"/>
      <c r="CV39" s="362"/>
      <c r="CW39" s="362"/>
      <c r="CX39" s="362"/>
      <c r="CY39" s="362"/>
      <c r="CZ39" s="362"/>
      <c r="DA39" s="362"/>
      <c r="DB39" s="362"/>
      <c r="DI39" s="1">
        <v>21</v>
      </c>
      <c r="DJ39" s="1"/>
      <c r="DK39" s="1">
        <v>21</v>
      </c>
      <c r="DL39" s="1"/>
    </row>
    <row r="40" spans="5:116" ht="8.1" customHeight="1" x14ac:dyDescent="0.15">
      <c r="E40" s="303"/>
      <c r="F40" s="304"/>
      <c r="G40" s="130"/>
      <c r="H40" s="131"/>
      <c r="I40" s="131"/>
      <c r="J40" s="131"/>
      <c r="K40" s="131"/>
      <c r="L40" s="132"/>
      <c r="M40" s="130"/>
      <c r="N40" s="131"/>
      <c r="O40" s="131"/>
      <c r="P40" s="131"/>
      <c r="Q40" s="131"/>
      <c r="R40" s="131"/>
      <c r="S40" s="131"/>
      <c r="T40" s="131"/>
      <c r="U40" s="131"/>
      <c r="V40" s="131"/>
      <c r="W40" s="132"/>
      <c r="X40" s="130"/>
      <c r="Y40" s="131"/>
      <c r="Z40" s="131"/>
      <c r="AA40" s="131"/>
      <c r="AB40" s="131"/>
      <c r="AC40" s="131"/>
      <c r="AD40" s="131"/>
      <c r="AE40" s="131"/>
      <c r="AF40" s="131"/>
      <c r="AG40" s="131"/>
      <c r="AH40" s="131"/>
      <c r="AI40" s="131"/>
      <c r="AJ40" s="131"/>
      <c r="AK40" s="132"/>
      <c r="AL40" s="130"/>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2"/>
      <c r="BI40" s="422"/>
      <c r="BJ40" s="423"/>
      <c r="BK40" s="423"/>
      <c r="BL40" s="423"/>
      <c r="BM40" s="423"/>
      <c r="BN40" s="423"/>
      <c r="BO40" s="423"/>
      <c r="BP40" s="85"/>
      <c r="BQ40" s="85"/>
      <c r="BR40" s="85"/>
      <c r="BS40" s="85"/>
      <c r="BT40" s="85"/>
      <c r="BU40" s="244"/>
      <c r="BV40" s="244"/>
      <c r="BW40" s="245"/>
      <c r="BX40" s="319"/>
      <c r="BY40" s="215"/>
      <c r="BZ40" s="215"/>
      <c r="CA40" s="215"/>
      <c r="CB40" s="216"/>
      <c r="CC40" s="240"/>
      <c r="CD40" s="96"/>
      <c r="CE40" s="96"/>
      <c r="CF40" s="96"/>
      <c r="CG40" s="241"/>
      <c r="CH40" s="202"/>
      <c r="CI40" s="203"/>
      <c r="CJ40" s="203"/>
      <c r="CK40" s="203"/>
      <c r="CL40" s="203"/>
      <c r="CM40" s="362"/>
      <c r="CN40" s="362"/>
      <c r="CO40" s="362"/>
      <c r="CP40" s="362"/>
      <c r="CQ40" s="362"/>
      <c r="CR40" s="362"/>
      <c r="CS40" s="362"/>
      <c r="CT40" s="362"/>
      <c r="CU40" s="362"/>
      <c r="CV40" s="362"/>
      <c r="CW40" s="362"/>
      <c r="CX40" s="362"/>
      <c r="CY40" s="362"/>
      <c r="CZ40" s="362"/>
      <c r="DA40" s="362"/>
      <c r="DB40" s="362"/>
      <c r="DI40" s="1">
        <v>22</v>
      </c>
      <c r="DJ40" s="1"/>
      <c r="DK40" s="1">
        <v>22</v>
      </c>
      <c r="DL40" s="1"/>
    </row>
    <row r="41" spans="5:116" ht="8.1" customHeight="1" x14ac:dyDescent="0.15">
      <c r="E41" s="303"/>
      <c r="F41" s="304"/>
      <c r="G41" s="130"/>
      <c r="H41" s="131"/>
      <c r="I41" s="131"/>
      <c r="J41" s="131"/>
      <c r="K41" s="131"/>
      <c r="L41" s="132"/>
      <c r="M41" s="130"/>
      <c r="N41" s="131"/>
      <c r="O41" s="131"/>
      <c r="P41" s="131"/>
      <c r="Q41" s="131"/>
      <c r="R41" s="131"/>
      <c r="S41" s="131"/>
      <c r="T41" s="131"/>
      <c r="U41" s="131"/>
      <c r="V41" s="131"/>
      <c r="W41" s="132"/>
      <c r="X41" s="130"/>
      <c r="Y41" s="131"/>
      <c r="Z41" s="131"/>
      <c r="AA41" s="131"/>
      <c r="AB41" s="131"/>
      <c r="AC41" s="131"/>
      <c r="AD41" s="131"/>
      <c r="AE41" s="131"/>
      <c r="AF41" s="131"/>
      <c r="AG41" s="131"/>
      <c r="AH41" s="131"/>
      <c r="AI41" s="131"/>
      <c r="AJ41" s="131"/>
      <c r="AK41" s="132"/>
      <c r="AL41" s="37"/>
      <c r="AM41" s="24"/>
      <c r="AN41" s="96" t="s">
        <v>96</v>
      </c>
      <c r="AO41" s="96"/>
      <c r="AP41" s="96"/>
      <c r="AQ41" s="96"/>
      <c r="AR41" s="96"/>
      <c r="AS41" s="96"/>
      <c r="AT41" s="136"/>
      <c r="AU41" s="136"/>
      <c r="AV41" s="136"/>
      <c r="AW41" s="136"/>
      <c r="AX41" s="136"/>
      <c r="AY41" s="136"/>
      <c r="AZ41" s="136"/>
      <c r="BA41" s="244" t="s">
        <v>97</v>
      </c>
      <c r="BB41" s="244"/>
      <c r="BC41" s="244"/>
      <c r="BD41" s="244"/>
      <c r="BE41" s="24"/>
      <c r="BF41" s="24"/>
      <c r="BG41" s="24"/>
      <c r="BH41" s="36"/>
      <c r="BI41" s="418" t="s">
        <v>98</v>
      </c>
      <c r="BJ41" s="244"/>
      <c r="BK41" s="244"/>
      <c r="BL41" s="244"/>
      <c r="BM41" s="244"/>
      <c r="BN41" s="244"/>
      <c r="BO41" s="244"/>
      <c r="BP41" s="136"/>
      <c r="BQ41" s="136"/>
      <c r="BR41" s="136"/>
      <c r="BS41" s="136"/>
      <c r="BT41" s="136"/>
      <c r="BU41" s="244" t="s">
        <v>95</v>
      </c>
      <c r="BV41" s="244"/>
      <c r="BW41" s="245"/>
      <c r="BX41" s="319"/>
      <c r="BY41" s="215"/>
      <c r="BZ41" s="215"/>
      <c r="CA41" s="215"/>
      <c r="CB41" s="216"/>
      <c r="CC41" s="240"/>
      <c r="CD41" s="96"/>
      <c r="CE41" s="96"/>
      <c r="CF41" s="96"/>
      <c r="CG41" s="241"/>
      <c r="CH41" s="202"/>
      <c r="CI41" s="203"/>
      <c r="CJ41" s="203"/>
      <c r="CK41" s="203"/>
      <c r="CL41" s="203"/>
      <c r="CM41" s="362"/>
      <c r="CN41" s="362"/>
      <c r="CO41" s="362"/>
      <c r="CP41" s="362"/>
      <c r="CQ41" s="362"/>
      <c r="CR41" s="362"/>
      <c r="CS41" s="362"/>
      <c r="CT41" s="362"/>
      <c r="CU41" s="362"/>
      <c r="CV41" s="362"/>
      <c r="CW41" s="362"/>
      <c r="CX41" s="362"/>
      <c r="CY41" s="362"/>
      <c r="CZ41" s="362"/>
      <c r="DA41" s="362"/>
      <c r="DB41" s="362"/>
      <c r="DI41" s="1">
        <v>23</v>
      </c>
      <c r="DJ41" s="1"/>
      <c r="DK41" s="1">
        <v>23</v>
      </c>
      <c r="DL41" s="1"/>
    </row>
    <row r="42" spans="5:116" ht="8.1" customHeight="1" x14ac:dyDescent="0.15">
      <c r="E42" s="305"/>
      <c r="F42" s="306"/>
      <c r="G42" s="137"/>
      <c r="H42" s="138"/>
      <c r="I42" s="138"/>
      <c r="J42" s="138"/>
      <c r="K42" s="138"/>
      <c r="L42" s="139"/>
      <c r="M42" s="137"/>
      <c r="N42" s="138"/>
      <c r="O42" s="138"/>
      <c r="P42" s="138"/>
      <c r="Q42" s="138"/>
      <c r="R42" s="138"/>
      <c r="S42" s="138"/>
      <c r="T42" s="138"/>
      <c r="U42" s="138"/>
      <c r="V42" s="138"/>
      <c r="W42" s="139"/>
      <c r="X42" s="137"/>
      <c r="Y42" s="138"/>
      <c r="Z42" s="138"/>
      <c r="AA42" s="138"/>
      <c r="AB42" s="138"/>
      <c r="AC42" s="138"/>
      <c r="AD42" s="138"/>
      <c r="AE42" s="138"/>
      <c r="AF42" s="138"/>
      <c r="AG42" s="138"/>
      <c r="AH42" s="138"/>
      <c r="AI42" s="138"/>
      <c r="AJ42" s="138"/>
      <c r="AK42" s="139"/>
      <c r="AL42" s="38"/>
      <c r="AM42" s="39"/>
      <c r="AN42" s="98"/>
      <c r="AO42" s="98"/>
      <c r="AP42" s="98"/>
      <c r="AQ42" s="98"/>
      <c r="AR42" s="98"/>
      <c r="AS42" s="98"/>
      <c r="AT42" s="85"/>
      <c r="AU42" s="85"/>
      <c r="AV42" s="85"/>
      <c r="AW42" s="85"/>
      <c r="AX42" s="85"/>
      <c r="AY42" s="85"/>
      <c r="AZ42" s="85"/>
      <c r="BA42" s="420"/>
      <c r="BB42" s="420"/>
      <c r="BC42" s="420"/>
      <c r="BD42" s="420"/>
      <c r="BE42" s="39"/>
      <c r="BF42" s="39"/>
      <c r="BG42" s="39"/>
      <c r="BH42" s="40"/>
      <c r="BI42" s="419"/>
      <c r="BJ42" s="420"/>
      <c r="BK42" s="420"/>
      <c r="BL42" s="420"/>
      <c r="BM42" s="420"/>
      <c r="BN42" s="420"/>
      <c r="BO42" s="420"/>
      <c r="BP42" s="85"/>
      <c r="BQ42" s="85"/>
      <c r="BR42" s="85"/>
      <c r="BS42" s="85"/>
      <c r="BT42" s="85"/>
      <c r="BU42" s="420"/>
      <c r="BV42" s="420"/>
      <c r="BW42" s="424"/>
      <c r="BX42" s="270"/>
      <c r="BY42" s="217"/>
      <c r="BZ42" s="217"/>
      <c r="CA42" s="217"/>
      <c r="CB42" s="218"/>
      <c r="CC42" s="242"/>
      <c r="CD42" s="98"/>
      <c r="CE42" s="98"/>
      <c r="CF42" s="98"/>
      <c r="CG42" s="243"/>
      <c r="CH42" s="202"/>
      <c r="CI42" s="203"/>
      <c r="CJ42" s="203"/>
      <c r="CK42" s="203"/>
      <c r="CL42" s="203"/>
      <c r="CM42" s="362"/>
      <c r="CN42" s="362"/>
      <c r="CO42" s="362"/>
      <c r="CP42" s="362"/>
      <c r="CQ42" s="362"/>
      <c r="CR42" s="362"/>
      <c r="CS42" s="362"/>
      <c r="CT42" s="362"/>
      <c r="CU42" s="362"/>
      <c r="CV42" s="362"/>
      <c r="CW42" s="362"/>
      <c r="CX42" s="362"/>
      <c r="CY42" s="362"/>
      <c r="CZ42" s="362"/>
      <c r="DA42" s="362"/>
      <c r="DB42" s="362"/>
      <c r="DI42" s="1">
        <v>24</v>
      </c>
      <c r="DJ42" s="1"/>
      <c r="DK42" s="1">
        <v>24</v>
      </c>
      <c r="DL42" s="1"/>
    </row>
    <row r="43" spans="5:116" ht="8.1" customHeight="1" x14ac:dyDescent="0.15">
      <c r="E43" s="301" t="s">
        <v>33</v>
      </c>
      <c r="F43" s="269"/>
      <c r="G43" s="344" t="s">
        <v>99</v>
      </c>
      <c r="H43" s="311"/>
      <c r="I43" s="311"/>
      <c r="J43" s="311"/>
      <c r="K43" s="311"/>
      <c r="L43" s="312"/>
      <c r="M43" s="259" t="s">
        <v>100</v>
      </c>
      <c r="N43" s="234"/>
      <c r="O43" s="234"/>
      <c r="P43" s="234"/>
      <c r="Q43" s="234"/>
      <c r="R43" s="234"/>
      <c r="S43" s="234"/>
      <c r="T43" s="234"/>
      <c r="U43" s="234"/>
      <c r="V43" s="234"/>
      <c r="W43" s="234"/>
      <c r="X43" s="345" t="s">
        <v>101</v>
      </c>
      <c r="Y43" s="259"/>
      <c r="Z43" s="259"/>
      <c r="AA43" s="259"/>
      <c r="AB43" s="259"/>
      <c r="AC43" s="259"/>
      <c r="AD43" s="259"/>
      <c r="AE43" s="259"/>
      <c r="AF43" s="259"/>
      <c r="AG43" s="259"/>
      <c r="AH43" s="259"/>
      <c r="AI43" s="259"/>
      <c r="AJ43" s="259"/>
      <c r="AK43" s="310"/>
      <c r="AL43" s="259" t="s">
        <v>102</v>
      </c>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34"/>
      <c r="BJ43" s="234"/>
      <c r="BK43" s="234"/>
      <c r="BL43" s="234"/>
      <c r="BM43" s="234"/>
      <c r="BN43" s="234"/>
      <c r="BO43" s="234"/>
      <c r="BP43" s="234"/>
      <c r="BQ43" s="234"/>
      <c r="BR43" s="234"/>
      <c r="BS43" s="234"/>
      <c r="BT43" s="234"/>
      <c r="BU43" s="234"/>
      <c r="BV43" s="234"/>
      <c r="BW43" s="234"/>
      <c r="BX43" s="121"/>
      <c r="BY43" s="122"/>
      <c r="BZ43" s="122"/>
      <c r="CA43" s="122"/>
      <c r="CB43" s="123"/>
      <c r="CC43" s="230" t="s">
        <v>78</v>
      </c>
      <c r="CD43" s="230"/>
      <c r="CE43" s="230"/>
      <c r="CF43" s="230"/>
      <c r="CG43" s="231"/>
      <c r="CH43" s="407"/>
      <c r="CI43" s="224"/>
      <c r="CJ43" s="224"/>
      <c r="CK43" s="224"/>
      <c r="CL43" s="224"/>
      <c r="CM43" s="362" t="s">
        <v>79</v>
      </c>
      <c r="CN43" s="362"/>
      <c r="CO43" s="362"/>
      <c r="CP43" s="362"/>
      <c r="CQ43" s="362"/>
      <c r="CR43" s="362"/>
      <c r="CS43" s="362"/>
      <c r="CT43" s="362"/>
      <c r="CU43" s="362"/>
      <c r="CV43" s="362"/>
      <c r="CW43" s="362"/>
      <c r="CX43" s="362"/>
      <c r="CY43" s="362"/>
      <c r="CZ43" s="362"/>
      <c r="DA43" s="362"/>
      <c r="DB43" s="362"/>
      <c r="DI43" s="1">
        <v>25</v>
      </c>
      <c r="DJ43" s="1"/>
      <c r="DK43" s="1">
        <v>25</v>
      </c>
      <c r="DL43" s="1"/>
    </row>
    <row r="44" spans="5:116" ht="8.1" customHeight="1" x14ac:dyDescent="0.15">
      <c r="E44" s="319"/>
      <c r="F44" s="222"/>
      <c r="G44" s="152"/>
      <c r="H44" s="153"/>
      <c r="I44" s="153"/>
      <c r="J44" s="153"/>
      <c r="K44" s="153"/>
      <c r="L44" s="154"/>
      <c r="M44" s="235"/>
      <c r="N44" s="235"/>
      <c r="O44" s="235"/>
      <c r="P44" s="235"/>
      <c r="Q44" s="235"/>
      <c r="R44" s="235"/>
      <c r="S44" s="235"/>
      <c r="T44" s="235"/>
      <c r="U44" s="235"/>
      <c r="V44" s="235"/>
      <c r="W44" s="235"/>
      <c r="X44" s="346"/>
      <c r="Y44" s="346"/>
      <c r="Z44" s="346"/>
      <c r="AA44" s="346"/>
      <c r="AB44" s="346"/>
      <c r="AC44" s="346"/>
      <c r="AD44" s="346"/>
      <c r="AE44" s="346"/>
      <c r="AF44" s="346"/>
      <c r="AG44" s="346"/>
      <c r="AH44" s="346"/>
      <c r="AI44" s="346"/>
      <c r="AJ44" s="346"/>
      <c r="AK44" s="152"/>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235"/>
      <c r="BJ44" s="235"/>
      <c r="BK44" s="235"/>
      <c r="BL44" s="235"/>
      <c r="BM44" s="235"/>
      <c r="BN44" s="235"/>
      <c r="BO44" s="235"/>
      <c r="BP44" s="235"/>
      <c r="BQ44" s="235"/>
      <c r="BR44" s="235"/>
      <c r="BS44" s="235"/>
      <c r="BT44" s="235"/>
      <c r="BU44" s="235"/>
      <c r="BV44" s="235"/>
      <c r="BW44" s="235"/>
      <c r="BX44" s="334"/>
      <c r="BY44" s="195"/>
      <c r="BZ44" s="195"/>
      <c r="CA44" s="195"/>
      <c r="CB44" s="335"/>
      <c r="CC44" s="215"/>
      <c r="CD44" s="215"/>
      <c r="CE44" s="215"/>
      <c r="CF44" s="215"/>
      <c r="CG44" s="216"/>
      <c r="CH44" s="402"/>
      <c r="CI44" s="226"/>
      <c r="CJ44" s="226"/>
      <c r="CK44" s="226"/>
      <c r="CL44" s="226"/>
      <c r="CM44" s="362"/>
      <c r="CN44" s="362"/>
      <c r="CO44" s="362"/>
      <c r="CP44" s="362"/>
      <c r="CQ44" s="362"/>
      <c r="CR44" s="362"/>
      <c r="CS44" s="362"/>
      <c r="CT44" s="362"/>
      <c r="CU44" s="362"/>
      <c r="CV44" s="362"/>
      <c r="CW44" s="362"/>
      <c r="CX44" s="362"/>
      <c r="CY44" s="362"/>
      <c r="CZ44" s="362"/>
      <c r="DA44" s="362"/>
      <c r="DB44" s="362"/>
      <c r="DI44" s="1">
        <v>26</v>
      </c>
      <c r="DJ44" s="1"/>
      <c r="DK44" s="1">
        <v>26</v>
      </c>
      <c r="DL44" s="1"/>
    </row>
    <row r="45" spans="5:116" ht="8.1" customHeight="1" x14ac:dyDescent="0.15">
      <c r="E45" s="319"/>
      <c r="F45" s="222"/>
      <c r="G45" s="152"/>
      <c r="H45" s="153"/>
      <c r="I45" s="153"/>
      <c r="J45" s="153"/>
      <c r="K45" s="153"/>
      <c r="L45" s="154"/>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81"/>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235"/>
      <c r="BJ45" s="235"/>
      <c r="BK45" s="235"/>
      <c r="BL45" s="235"/>
      <c r="BM45" s="235"/>
      <c r="BN45" s="235"/>
      <c r="BO45" s="235"/>
      <c r="BP45" s="235"/>
      <c r="BQ45" s="235"/>
      <c r="BR45" s="235"/>
      <c r="BS45" s="235"/>
      <c r="BT45" s="235"/>
      <c r="BU45" s="235"/>
      <c r="BV45" s="235"/>
      <c r="BW45" s="235"/>
      <c r="BX45" s="124"/>
      <c r="BY45" s="125"/>
      <c r="BZ45" s="125"/>
      <c r="CA45" s="125"/>
      <c r="CB45" s="126"/>
      <c r="CC45" s="232"/>
      <c r="CD45" s="232"/>
      <c r="CE45" s="232"/>
      <c r="CF45" s="232"/>
      <c r="CG45" s="233"/>
      <c r="CH45" s="402"/>
      <c r="CI45" s="226"/>
      <c r="CJ45" s="226"/>
      <c r="CK45" s="226"/>
      <c r="CL45" s="226"/>
      <c r="CM45" s="362"/>
      <c r="CN45" s="362"/>
      <c r="CO45" s="362"/>
      <c r="CP45" s="362"/>
      <c r="CQ45" s="362"/>
      <c r="CR45" s="362"/>
      <c r="CS45" s="362"/>
      <c r="CT45" s="362"/>
      <c r="CU45" s="362"/>
      <c r="CV45" s="362"/>
      <c r="CW45" s="362"/>
      <c r="CX45" s="362"/>
      <c r="CY45" s="362"/>
      <c r="CZ45" s="362"/>
      <c r="DA45" s="362"/>
      <c r="DB45" s="362"/>
      <c r="DI45" s="1">
        <v>27</v>
      </c>
      <c r="DJ45" s="1"/>
      <c r="DK45" s="1">
        <v>27</v>
      </c>
      <c r="DL45" s="1"/>
    </row>
    <row r="46" spans="5:116" ht="8.1" customHeight="1" x14ac:dyDescent="0.15">
      <c r="E46" s="319"/>
      <c r="F46" s="222"/>
      <c r="G46" s="152"/>
      <c r="H46" s="153"/>
      <c r="I46" s="153"/>
      <c r="J46" s="153"/>
      <c r="K46" s="153"/>
      <c r="L46" s="154"/>
      <c r="M46" s="149" t="s">
        <v>103</v>
      </c>
      <c r="N46" s="150"/>
      <c r="O46" s="150"/>
      <c r="P46" s="150"/>
      <c r="Q46" s="150"/>
      <c r="R46" s="150"/>
      <c r="S46" s="150"/>
      <c r="T46" s="150"/>
      <c r="U46" s="150"/>
      <c r="V46" s="150"/>
      <c r="W46" s="151"/>
      <c r="X46" s="322" t="s">
        <v>104</v>
      </c>
      <c r="Y46" s="150"/>
      <c r="Z46" s="150"/>
      <c r="AA46" s="150"/>
      <c r="AB46" s="150"/>
      <c r="AC46" s="150"/>
      <c r="AD46" s="150"/>
      <c r="AE46" s="150"/>
      <c r="AF46" s="150"/>
      <c r="AG46" s="150"/>
      <c r="AH46" s="150"/>
      <c r="AI46" s="150"/>
      <c r="AJ46" s="150"/>
      <c r="AK46" s="150"/>
      <c r="AL46" s="41"/>
      <c r="AM46" s="42"/>
      <c r="AN46" s="42"/>
      <c r="AO46" s="42"/>
      <c r="AP46" s="42"/>
      <c r="AQ46" s="42"/>
      <c r="AR46" s="42"/>
      <c r="AS46" s="42"/>
      <c r="AT46" s="42"/>
      <c r="AU46" s="42"/>
      <c r="AV46" s="42"/>
      <c r="AW46" s="42"/>
      <c r="AX46" s="42"/>
      <c r="AY46" s="42"/>
      <c r="AZ46" s="42"/>
      <c r="BA46" s="42"/>
      <c r="BB46" s="42"/>
      <c r="BC46" s="42"/>
      <c r="BD46" s="42"/>
      <c r="BE46" s="42"/>
      <c r="BF46" s="42"/>
      <c r="BG46" s="42"/>
      <c r="BH46" s="43"/>
      <c r="BI46" s="41"/>
      <c r="BJ46" s="30"/>
      <c r="BK46" s="30"/>
      <c r="BL46" s="30"/>
      <c r="BM46" s="30"/>
      <c r="BN46" s="30"/>
      <c r="BO46" s="30"/>
      <c r="BP46" s="30"/>
      <c r="BQ46" s="30"/>
      <c r="BR46" s="30"/>
      <c r="BS46" s="30"/>
      <c r="BT46" s="30"/>
      <c r="BU46" s="30"/>
      <c r="BV46" s="30"/>
      <c r="BW46" s="44"/>
      <c r="BX46" s="318" t="str">
        <f>IF(BM47="","",(IF(AT47&lt;=BM47,"○","")))</f>
        <v/>
      </c>
      <c r="BY46" s="213"/>
      <c r="BZ46" s="213"/>
      <c r="CA46" s="213"/>
      <c r="CB46" s="214"/>
      <c r="CC46" s="213" t="s">
        <v>78</v>
      </c>
      <c r="CD46" s="213"/>
      <c r="CE46" s="213"/>
      <c r="CF46" s="213"/>
      <c r="CG46" s="214"/>
      <c r="CH46" s="219" t="str">
        <f>IF(BM47="","",(IF(BM47&lt;AT47,"○","")))</f>
        <v/>
      </c>
      <c r="CI46" s="213"/>
      <c r="CJ46" s="213"/>
      <c r="CK46" s="213"/>
      <c r="CL46" s="220"/>
      <c r="CM46" s="361" t="s">
        <v>105</v>
      </c>
      <c r="CN46" s="362"/>
      <c r="CO46" s="362"/>
      <c r="CP46" s="362"/>
      <c r="CQ46" s="362"/>
      <c r="CR46" s="362"/>
      <c r="CS46" s="362"/>
      <c r="CT46" s="362"/>
      <c r="CU46" s="362"/>
      <c r="CV46" s="362"/>
      <c r="CW46" s="362"/>
      <c r="CX46" s="362"/>
      <c r="CY46" s="362"/>
      <c r="CZ46" s="362"/>
      <c r="DA46" s="362"/>
      <c r="DB46" s="362"/>
      <c r="DI46" s="1">
        <v>28</v>
      </c>
      <c r="DJ46" s="1"/>
      <c r="DK46" s="1">
        <v>28</v>
      </c>
      <c r="DL46" s="1"/>
    </row>
    <row r="47" spans="5:116" ht="8.1" customHeight="1" x14ac:dyDescent="0.15">
      <c r="E47" s="319"/>
      <c r="F47" s="222"/>
      <c r="G47" s="152"/>
      <c r="H47" s="153"/>
      <c r="I47" s="153"/>
      <c r="J47" s="153"/>
      <c r="K47" s="153"/>
      <c r="L47" s="154"/>
      <c r="M47" s="152"/>
      <c r="N47" s="153"/>
      <c r="O47" s="153"/>
      <c r="P47" s="153"/>
      <c r="Q47" s="153"/>
      <c r="R47" s="153"/>
      <c r="S47" s="153"/>
      <c r="T47" s="153"/>
      <c r="U47" s="153"/>
      <c r="V47" s="153"/>
      <c r="W47" s="154"/>
      <c r="X47" s="153"/>
      <c r="Y47" s="153"/>
      <c r="Z47" s="153"/>
      <c r="AA47" s="153"/>
      <c r="AB47" s="153"/>
      <c r="AC47" s="153"/>
      <c r="AD47" s="153"/>
      <c r="AE47" s="153"/>
      <c r="AF47" s="153"/>
      <c r="AG47" s="153"/>
      <c r="AH47" s="153"/>
      <c r="AI47" s="153"/>
      <c r="AJ47" s="153"/>
      <c r="AK47" s="153"/>
      <c r="AL47" s="37"/>
      <c r="AM47" s="24"/>
      <c r="AN47" s="24"/>
      <c r="AO47" s="96" t="s">
        <v>106</v>
      </c>
      <c r="AP47" s="282"/>
      <c r="AQ47" s="282"/>
      <c r="AR47" s="282"/>
      <c r="AS47" s="282"/>
      <c r="AT47" s="329"/>
      <c r="AU47" s="163"/>
      <c r="AV47" s="163"/>
      <c r="AW47" s="163"/>
      <c r="AX47" s="244" t="s">
        <v>107</v>
      </c>
      <c r="AY47" s="161"/>
      <c r="AZ47" s="161"/>
      <c r="BA47" s="161"/>
      <c r="BB47" s="161"/>
      <c r="BC47" s="161"/>
      <c r="BD47" s="161"/>
      <c r="BE47" s="161"/>
      <c r="BF47" s="161"/>
      <c r="BG47" s="24"/>
      <c r="BH47" s="36"/>
      <c r="BI47" s="45"/>
      <c r="BM47" s="163"/>
      <c r="BN47" s="163"/>
      <c r="BO47" s="163"/>
      <c r="BP47" s="163"/>
      <c r="BQ47" s="236" t="s">
        <v>108</v>
      </c>
      <c r="BR47" s="161"/>
      <c r="BS47" s="161"/>
      <c r="BT47" s="161"/>
      <c r="BU47" s="161"/>
      <c r="BV47" s="161"/>
      <c r="BW47" s="46"/>
      <c r="BX47" s="319"/>
      <c r="BY47" s="215"/>
      <c r="BZ47" s="215"/>
      <c r="CA47" s="215"/>
      <c r="CB47" s="216"/>
      <c r="CC47" s="215"/>
      <c r="CD47" s="215"/>
      <c r="CE47" s="215"/>
      <c r="CF47" s="215"/>
      <c r="CG47" s="216"/>
      <c r="CH47" s="221"/>
      <c r="CI47" s="215"/>
      <c r="CJ47" s="215"/>
      <c r="CK47" s="215"/>
      <c r="CL47" s="222"/>
      <c r="CM47" s="362"/>
      <c r="CN47" s="362"/>
      <c r="CO47" s="362"/>
      <c r="CP47" s="362"/>
      <c r="CQ47" s="362"/>
      <c r="CR47" s="362"/>
      <c r="CS47" s="362"/>
      <c r="CT47" s="362"/>
      <c r="CU47" s="362"/>
      <c r="CV47" s="362"/>
      <c r="CW47" s="362"/>
      <c r="CX47" s="362"/>
      <c r="CY47" s="362"/>
      <c r="CZ47" s="362"/>
      <c r="DA47" s="362"/>
      <c r="DB47" s="362"/>
      <c r="DI47" s="1">
        <v>29</v>
      </c>
      <c r="DJ47" s="1"/>
      <c r="DK47" s="1">
        <v>29</v>
      </c>
      <c r="DL47" s="1"/>
    </row>
    <row r="48" spans="5:116" ht="8.1" customHeight="1" x14ac:dyDescent="0.15">
      <c r="E48" s="319"/>
      <c r="F48" s="222"/>
      <c r="G48" s="152"/>
      <c r="H48" s="153"/>
      <c r="I48" s="153"/>
      <c r="J48" s="153"/>
      <c r="K48" s="153"/>
      <c r="L48" s="154"/>
      <c r="M48" s="152"/>
      <c r="N48" s="153"/>
      <c r="O48" s="153"/>
      <c r="P48" s="153"/>
      <c r="Q48" s="153"/>
      <c r="R48" s="153"/>
      <c r="S48" s="153"/>
      <c r="T48" s="153"/>
      <c r="U48" s="153"/>
      <c r="V48" s="153"/>
      <c r="W48" s="154"/>
      <c r="X48" s="153"/>
      <c r="Y48" s="153"/>
      <c r="Z48" s="153"/>
      <c r="AA48" s="153"/>
      <c r="AB48" s="153"/>
      <c r="AC48" s="153"/>
      <c r="AD48" s="153"/>
      <c r="AE48" s="153"/>
      <c r="AF48" s="153"/>
      <c r="AG48" s="153"/>
      <c r="AH48" s="153"/>
      <c r="AI48" s="153"/>
      <c r="AJ48" s="153"/>
      <c r="AK48" s="153"/>
      <c r="AL48" s="45"/>
      <c r="AM48" s="13"/>
      <c r="AN48" s="13"/>
      <c r="AO48" s="282"/>
      <c r="AP48" s="282"/>
      <c r="AQ48" s="282"/>
      <c r="AR48" s="282"/>
      <c r="AS48" s="282"/>
      <c r="AT48" s="163"/>
      <c r="AU48" s="163"/>
      <c r="AV48" s="163"/>
      <c r="AW48" s="163"/>
      <c r="AX48" s="161"/>
      <c r="AY48" s="161"/>
      <c r="AZ48" s="161"/>
      <c r="BA48" s="161"/>
      <c r="BB48" s="161"/>
      <c r="BC48" s="161"/>
      <c r="BD48" s="161"/>
      <c r="BE48" s="161"/>
      <c r="BF48" s="161"/>
      <c r="BG48" s="13"/>
      <c r="BH48" s="47"/>
      <c r="BI48" s="45"/>
      <c r="BM48" s="163"/>
      <c r="BN48" s="163"/>
      <c r="BO48" s="163"/>
      <c r="BP48" s="163"/>
      <c r="BQ48" s="161"/>
      <c r="BR48" s="161"/>
      <c r="BS48" s="161"/>
      <c r="BT48" s="161"/>
      <c r="BU48" s="161"/>
      <c r="BV48" s="161"/>
      <c r="BW48" s="46"/>
      <c r="BX48" s="319"/>
      <c r="BY48" s="215"/>
      <c r="BZ48" s="215"/>
      <c r="CA48" s="215"/>
      <c r="CB48" s="216"/>
      <c r="CC48" s="215"/>
      <c r="CD48" s="215"/>
      <c r="CE48" s="215"/>
      <c r="CF48" s="215"/>
      <c r="CG48" s="216"/>
      <c r="CH48" s="221"/>
      <c r="CI48" s="215"/>
      <c r="CJ48" s="215"/>
      <c r="CK48" s="215"/>
      <c r="CL48" s="222"/>
      <c r="CM48" s="362"/>
      <c r="CN48" s="362"/>
      <c r="CO48" s="362"/>
      <c r="CP48" s="362"/>
      <c r="CQ48" s="362"/>
      <c r="CR48" s="362"/>
      <c r="CS48" s="362"/>
      <c r="CT48" s="362"/>
      <c r="CU48" s="362"/>
      <c r="CV48" s="362"/>
      <c r="CW48" s="362"/>
      <c r="CX48" s="362"/>
      <c r="CY48" s="362"/>
      <c r="CZ48" s="362"/>
      <c r="DA48" s="362"/>
      <c r="DB48" s="362"/>
      <c r="DI48" s="1">
        <v>30</v>
      </c>
      <c r="DJ48" s="1"/>
      <c r="DK48" s="1">
        <v>30</v>
      </c>
      <c r="DL48" s="1"/>
    </row>
    <row r="49" spans="5:116" ht="8.1" customHeight="1" x14ac:dyDescent="0.15">
      <c r="E49" s="319"/>
      <c r="F49" s="222"/>
      <c r="G49" s="152"/>
      <c r="H49" s="153"/>
      <c r="I49" s="153"/>
      <c r="J49" s="153"/>
      <c r="K49" s="153"/>
      <c r="L49" s="154"/>
      <c r="M49" s="152"/>
      <c r="N49" s="153"/>
      <c r="O49" s="153"/>
      <c r="P49" s="153"/>
      <c r="Q49" s="153"/>
      <c r="R49" s="153"/>
      <c r="S49" s="153"/>
      <c r="T49" s="153"/>
      <c r="U49" s="153"/>
      <c r="V49" s="153"/>
      <c r="W49" s="154"/>
      <c r="X49" s="153"/>
      <c r="Y49" s="153"/>
      <c r="Z49" s="153"/>
      <c r="AA49" s="153"/>
      <c r="AB49" s="153"/>
      <c r="AC49" s="153"/>
      <c r="AD49" s="153"/>
      <c r="AE49" s="153"/>
      <c r="AF49" s="153"/>
      <c r="AG49" s="153"/>
      <c r="AH49" s="153"/>
      <c r="AI49" s="153"/>
      <c r="AJ49" s="153"/>
      <c r="AK49" s="153"/>
      <c r="AL49" s="18"/>
      <c r="AM49" s="13"/>
      <c r="AN49" s="13"/>
      <c r="AO49" s="282"/>
      <c r="AP49" s="282"/>
      <c r="AQ49" s="282"/>
      <c r="AR49" s="282"/>
      <c r="AS49" s="282"/>
      <c r="AT49" s="165"/>
      <c r="AU49" s="165"/>
      <c r="AV49" s="165"/>
      <c r="AW49" s="165"/>
      <c r="AX49" s="161"/>
      <c r="AY49" s="161"/>
      <c r="AZ49" s="161"/>
      <c r="BA49" s="161"/>
      <c r="BB49" s="161"/>
      <c r="BC49" s="161"/>
      <c r="BD49" s="161"/>
      <c r="BE49" s="161"/>
      <c r="BF49" s="161"/>
      <c r="BG49" s="13"/>
      <c r="BH49" s="14"/>
      <c r="BI49" s="45"/>
      <c r="BM49" s="165"/>
      <c r="BN49" s="165"/>
      <c r="BO49" s="165"/>
      <c r="BP49" s="165"/>
      <c r="BQ49" s="161"/>
      <c r="BR49" s="161"/>
      <c r="BS49" s="161"/>
      <c r="BT49" s="161"/>
      <c r="BU49" s="161"/>
      <c r="BV49" s="161"/>
      <c r="BW49" s="46"/>
      <c r="BX49" s="319"/>
      <c r="BY49" s="215"/>
      <c r="BZ49" s="215"/>
      <c r="CA49" s="215"/>
      <c r="CB49" s="216"/>
      <c r="CC49" s="215"/>
      <c r="CD49" s="215"/>
      <c r="CE49" s="215"/>
      <c r="CF49" s="215"/>
      <c r="CG49" s="216"/>
      <c r="CH49" s="221"/>
      <c r="CI49" s="215"/>
      <c r="CJ49" s="215"/>
      <c r="CK49" s="215"/>
      <c r="CL49" s="222"/>
      <c r="CM49" s="362"/>
      <c r="CN49" s="362"/>
      <c r="CO49" s="362"/>
      <c r="CP49" s="362"/>
      <c r="CQ49" s="362"/>
      <c r="CR49" s="362"/>
      <c r="CS49" s="362"/>
      <c r="CT49" s="362"/>
      <c r="CU49" s="362"/>
      <c r="CV49" s="362"/>
      <c r="CW49" s="362"/>
      <c r="CX49" s="362"/>
      <c r="CY49" s="362"/>
      <c r="CZ49" s="362"/>
      <c r="DA49" s="362"/>
      <c r="DB49" s="362"/>
      <c r="DI49" s="1">
        <v>31</v>
      </c>
      <c r="DJ49" s="1"/>
      <c r="DK49" s="1">
        <v>31</v>
      </c>
      <c r="DL49" s="1"/>
    </row>
    <row r="50" spans="5:116" ht="8.1" customHeight="1" x14ac:dyDescent="0.15">
      <c r="E50" s="270"/>
      <c r="F50" s="200"/>
      <c r="G50" s="341"/>
      <c r="H50" s="342"/>
      <c r="I50" s="342"/>
      <c r="J50" s="342"/>
      <c r="K50" s="342"/>
      <c r="L50" s="343"/>
      <c r="M50" s="341"/>
      <c r="N50" s="342"/>
      <c r="O50" s="342"/>
      <c r="P50" s="342"/>
      <c r="Q50" s="342"/>
      <c r="R50" s="342"/>
      <c r="S50" s="342"/>
      <c r="T50" s="342"/>
      <c r="U50" s="342"/>
      <c r="V50" s="342"/>
      <c r="W50" s="343"/>
      <c r="X50" s="342"/>
      <c r="Y50" s="342"/>
      <c r="Z50" s="342"/>
      <c r="AA50" s="342"/>
      <c r="AB50" s="342"/>
      <c r="AC50" s="342"/>
      <c r="AD50" s="342"/>
      <c r="AE50" s="342"/>
      <c r="AF50" s="342"/>
      <c r="AG50" s="342"/>
      <c r="AH50" s="342"/>
      <c r="AI50" s="342"/>
      <c r="AJ50" s="342"/>
      <c r="AK50" s="342"/>
      <c r="AL50" s="19"/>
      <c r="AM50" s="15"/>
      <c r="AN50" s="15"/>
      <c r="AO50" s="15"/>
      <c r="AP50" s="15"/>
      <c r="AQ50" s="15"/>
      <c r="AR50" s="15"/>
      <c r="AS50" s="15"/>
      <c r="AT50" s="15"/>
      <c r="AU50" s="15"/>
      <c r="AV50" s="15"/>
      <c r="AW50" s="15"/>
      <c r="AX50" s="15"/>
      <c r="AY50" s="15"/>
      <c r="AZ50" s="15"/>
      <c r="BA50" s="15"/>
      <c r="BB50" s="15"/>
      <c r="BC50" s="15"/>
      <c r="BD50" s="15"/>
      <c r="BE50" s="15"/>
      <c r="BF50" s="15"/>
      <c r="BG50" s="15"/>
      <c r="BH50" s="16"/>
      <c r="BI50" s="48"/>
      <c r="BJ50" s="28"/>
      <c r="BM50" s="28"/>
      <c r="BN50" s="28"/>
      <c r="BO50" s="28"/>
      <c r="BP50" s="28"/>
      <c r="BQ50" s="28"/>
      <c r="BR50" s="28"/>
      <c r="BS50" s="28"/>
      <c r="BT50" s="28"/>
      <c r="BU50" s="28"/>
      <c r="BV50" s="28"/>
      <c r="BW50" s="49"/>
      <c r="BX50" s="270"/>
      <c r="BY50" s="217"/>
      <c r="BZ50" s="217"/>
      <c r="CA50" s="217"/>
      <c r="CB50" s="218"/>
      <c r="CC50" s="217"/>
      <c r="CD50" s="217"/>
      <c r="CE50" s="217"/>
      <c r="CF50" s="217"/>
      <c r="CG50" s="218"/>
      <c r="CH50" s="223"/>
      <c r="CI50" s="217"/>
      <c r="CJ50" s="217"/>
      <c r="CK50" s="217"/>
      <c r="CL50" s="200"/>
      <c r="CM50" s="362"/>
      <c r="CN50" s="362"/>
      <c r="CO50" s="362"/>
      <c r="CP50" s="362"/>
      <c r="CQ50" s="362"/>
      <c r="CR50" s="362"/>
      <c r="CS50" s="362"/>
      <c r="CT50" s="362"/>
      <c r="CU50" s="362"/>
      <c r="CV50" s="362"/>
      <c r="CW50" s="362"/>
      <c r="CX50" s="362"/>
      <c r="CY50" s="362"/>
      <c r="CZ50" s="362"/>
      <c r="DA50" s="362"/>
      <c r="DB50" s="362"/>
      <c r="DI50" s="1">
        <v>32</v>
      </c>
      <c r="DJ50" s="1"/>
      <c r="DK50" s="1"/>
      <c r="DL50" s="1"/>
    </row>
    <row r="51" spans="5:116" ht="8.1" customHeight="1" x14ac:dyDescent="0.15">
      <c r="E51" s="301" t="s">
        <v>109</v>
      </c>
      <c r="F51" s="348"/>
      <c r="G51" s="344" t="s">
        <v>110</v>
      </c>
      <c r="H51" s="311"/>
      <c r="I51" s="311"/>
      <c r="J51" s="311"/>
      <c r="K51" s="311"/>
      <c r="L51" s="312"/>
      <c r="M51" s="259" t="s">
        <v>100</v>
      </c>
      <c r="N51" s="234"/>
      <c r="O51" s="234"/>
      <c r="P51" s="234"/>
      <c r="Q51" s="234"/>
      <c r="R51" s="234"/>
      <c r="S51" s="234"/>
      <c r="T51" s="234"/>
      <c r="U51" s="234"/>
      <c r="V51" s="234"/>
      <c r="W51" s="234"/>
      <c r="X51" s="345" t="s">
        <v>101</v>
      </c>
      <c r="Y51" s="259"/>
      <c r="Z51" s="259"/>
      <c r="AA51" s="259"/>
      <c r="AB51" s="259"/>
      <c r="AC51" s="259"/>
      <c r="AD51" s="259"/>
      <c r="AE51" s="259"/>
      <c r="AF51" s="259"/>
      <c r="AG51" s="259"/>
      <c r="AH51" s="259"/>
      <c r="AI51" s="259"/>
      <c r="AJ51" s="259"/>
      <c r="AK51" s="259"/>
      <c r="AL51" s="259" t="s">
        <v>111</v>
      </c>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34"/>
      <c r="BJ51" s="234"/>
      <c r="BK51" s="234"/>
      <c r="BL51" s="234"/>
      <c r="BM51" s="234"/>
      <c r="BN51" s="234"/>
      <c r="BO51" s="234"/>
      <c r="BP51" s="234"/>
      <c r="BQ51" s="234"/>
      <c r="BR51" s="234"/>
      <c r="BS51" s="234"/>
      <c r="BT51" s="234"/>
      <c r="BU51" s="234"/>
      <c r="BV51" s="234"/>
      <c r="BW51" s="234"/>
      <c r="BX51" s="224"/>
      <c r="BY51" s="224"/>
      <c r="BZ51" s="224"/>
      <c r="CA51" s="224"/>
      <c r="CB51" s="225"/>
      <c r="CC51" s="230" t="s">
        <v>78</v>
      </c>
      <c r="CD51" s="230"/>
      <c r="CE51" s="230"/>
      <c r="CF51" s="230"/>
      <c r="CG51" s="231"/>
      <c r="CH51" s="407"/>
      <c r="CI51" s="224"/>
      <c r="CJ51" s="224"/>
      <c r="CK51" s="224"/>
      <c r="CL51" s="224"/>
      <c r="CM51" s="362" t="s">
        <v>79</v>
      </c>
      <c r="CN51" s="362"/>
      <c r="CO51" s="362"/>
      <c r="CP51" s="362"/>
      <c r="CQ51" s="362"/>
      <c r="CR51" s="362"/>
      <c r="CS51" s="362"/>
      <c r="CT51" s="362"/>
      <c r="CU51" s="362"/>
      <c r="CV51" s="362"/>
      <c r="CW51" s="362"/>
      <c r="CX51" s="362"/>
      <c r="CY51" s="362"/>
      <c r="CZ51" s="362"/>
      <c r="DA51" s="362"/>
      <c r="DB51" s="362"/>
    </row>
    <row r="52" spans="5:116" ht="8.1" customHeight="1" x14ac:dyDescent="0.15">
      <c r="E52" s="349"/>
      <c r="F52" s="350"/>
      <c r="G52" s="152"/>
      <c r="H52" s="153"/>
      <c r="I52" s="153"/>
      <c r="J52" s="153"/>
      <c r="K52" s="153"/>
      <c r="L52" s="154"/>
      <c r="M52" s="235"/>
      <c r="N52" s="235"/>
      <c r="O52" s="235"/>
      <c r="P52" s="235"/>
      <c r="Q52" s="235"/>
      <c r="R52" s="235"/>
      <c r="S52" s="235"/>
      <c r="T52" s="235"/>
      <c r="U52" s="235"/>
      <c r="V52" s="235"/>
      <c r="W52" s="235"/>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235"/>
      <c r="BJ52" s="235"/>
      <c r="BK52" s="235"/>
      <c r="BL52" s="235"/>
      <c r="BM52" s="235"/>
      <c r="BN52" s="235"/>
      <c r="BO52" s="235"/>
      <c r="BP52" s="235"/>
      <c r="BQ52" s="235"/>
      <c r="BR52" s="235"/>
      <c r="BS52" s="235"/>
      <c r="BT52" s="235"/>
      <c r="BU52" s="235"/>
      <c r="BV52" s="235"/>
      <c r="BW52" s="235"/>
      <c r="BX52" s="226"/>
      <c r="BY52" s="226"/>
      <c r="BZ52" s="226"/>
      <c r="CA52" s="226"/>
      <c r="CB52" s="227"/>
      <c r="CC52" s="215"/>
      <c r="CD52" s="215"/>
      <c r="CE52" s="215"/>
      <c r="CF52" s="215"/>
      <c r="CG52" s="216"/>
      <c r="CH52" s="402"/>
      <c r="CI52" s="226"/>
      <c r="CJ52" s="226"/>
      <c r="CK52" s="226"/>
      <c r="CL52" s="226"/>
      <c r="CM52" s="362"/>
      <c r="CN52" s="362"/>
      <c r="CO52" s="362"/>
      <c r="CP52" s="362"/>
      <c r="CQ52" s="362"/>
      <c r="CR52" s="362"/>
      <c r="CS52" s="362"/>
      <c r="CT52" s="362"/>
      <c r="CU52" s="362"/>
      <c r="CV52" s="362"/>
      <c r="CW52" s="362"/>
      <c r="CX52" s="362"/>
      <c r="CY52" s="362"/>
      <c r="CZ52" s="362"/>
      <c r="DA52" s="362"/>
      <c r="DB52" s="362"/>
    </row>
    <row r="53" spans="5:116" ht="8.1" customHeight="1" x14ac:dyDescent="0.15">
      <c r="E53" s="349"/>
      <c r="F53" s="350"/>
      <c r="G53" s="152"/>
      <c r="H53" s="153"/>
      <c r="I53" s="153"/>
      <c r="J53" s="153"/>
      <c r="K53" s="153"/>
      <c r="L53" s="154"/>
      <c r="M53" s="235"/>
      <c r="N53" s="235"/>
      <c r="O53" s="235"/>
      <c r="P53" s="235"/>
      <c r="Q53" s="235"/>
      <c r="R53" s="235"/>
      <c r="S53" s="235"/>
      <c r="T53" s="235"/>
      <c r="U53" s="235"/>
      <c r="V53" s="235"/>
      <c r="W53" s="235"/>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235"/>
      <c r="BJ53" s="235"/>
      <c r="BK53" s="235"/>
      <c r="BL53" s="235"/>
      <c r="BM53" s="235"/>
      <c r="BN53" s="235"/>
      <c r="BO53" s="235"/>
      <c r="BP53" s="235"/>
      <c r="BQ53" s="235"/>
      <c r="BR53" s="235"/>
      <c r="BS53" s="235"/>
      <c r="BT53" s="235"/>
      <c r="BU53" s="235"/>
      <c r="BV53" s="235"/>
      <c r="BW53" s="235"/>
      <c r="BX53" s="228"/>
      <c r="BY53" s="228"/>
      <c r="BZ53" s="228"/>
      <c r="CA53" s="228"/>
      <c r="CB53" s="229"/>
      <c r="CC53" s="232"/>
      <c r="CD53" s="232"/>
      <c r="CE53" s="232"/>
      <c r="CF53" s="232"/>
      <c r="CG53" s="233"/>
      <c r="CH53" s="402"/>
      <c r="CI53" s="226"/>
      <c r="CJ53" s="226"/>
      <c r="CK53" s="226"/>
      <c r="CL53" s="226"/>
      <c r="CM53" s="362"/>
      <c r="CN53" s="362"/>
      <c r="CO53" s="362"/>
      <c r="CP53" s="362"/>
      <c r="CQ53" s="362"/>
      <c r="CR53" s="362"/>
      <c r="CS53" s="362"/>
      <c r="CT53" s="362"/>
      <c r="CU53" s="362"/>
      <c r="CV53" s="362"/>
      <c r="CW53" s="362"/>
      <c r="CX53" s="362"/>
      <c r="CY53" s="362"/>
      <c r="CZ53" s="362"/>
      <c r="DA53" s="362"/>
      <c r="DB53" s="362"/>
      <c r="DG53" s="1" t="s">
        <v>95</v>
      </c>
      <c r="DH53" s="1">
        <f>SUM((AT41*1000)/60)</f>
        <v>0</v>
      </c>
    </row>
    <row r="54" spans="5:116" ht="8.1" customHeight="1" x14ac:dyDescent="0.15">
      <c r="E54" s="349"/>
      <c r="F54" s="350"/>
      <c r="G54" s="152"/>
      <c r="H54" s="153"/>
      <c r="I54" s="153"/>
      <c r="J54" s="153"/>
      <c r="K54" s="153"/>
      <c r="L54" s="154"/>
      <c r="M54" s="316" t="s">
        <v>112</v>
      </c>
      <c r="N54" s="317"/>
      <c r="O54" s="317"/>
      <c r="P54" s="317"/>
      <c r="Q54" s="317"/>
      <c r="R54" s="317"/>
      <c r="S54" s="317"/>
      <c r="T54" s="317"/>
      <c r="U54" s="317"/>
      <c r="V54" s="317"/>
      <c r="W54" s="317"/>
      <c r="X54" s="347" t="s">
        <v>113</v>
      </c>
      <c r="Y54" s="316"/>
      <c r="Z54" s="316"/>
      <c r="AA54" s="316"/>
      <c r="AB54" s="316"/>
      <c r="AC54" s="316"/>
      <c r="AD54" s="316"/>
      <c r="AE54" s="316"/>
      <c r="AF54" s="316"/>
      <c r="AG54" s="316"/>
      <c r="AH54" s="316"/>
      <c r="AI54" s="316"/>
      <c r="AJ54" s="316"/>
      <c r="AK54" s="316"/>
      <c r="AL54" s="261" t="s">
        <v>114</v>
      </c>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3"/>
      <c r="BI54" s="50"/>
      <c r="BJ54" s="30"/>
      <c r="BK54" s="413"/>
      <c r="BL54" s="413"/>
      <c r="BM54" s="413"/>
      <c r="BN54" s="413"/>
      <c r="BO54" s="413"/>
      <c r="BP54" s="413"/>
      <c r="BQ54" s="413"/>
      <c r="BR54" s="413"/>
      <c r="BS54" s="257" t="s">
        <v>108</v>
      </c>
      <c r="BT54" s="257"/>
      <c r="BU54" s="257"/>
      <c r="BV54" s="30"/>
      <c r="BW54" s="44"/>
      <c r="BX54" s="387" t="str">
        <f>IF(BK54="","",IF(AND(60&lt;=BK54,BK54&lt;=90),"○",""))</f>
        <v/>
      </c>
      <c r="BY54" s="387"/>
      <c r="BZ54" s="387"/>
      <c r="CA54" s="387"/>
      <c r="CB54" s="388"/>
      <c r="CC54" s="213" t="s">
        <v>78</v>
      </c>
      <c r="CD54" s="213"/>
      <c r="CE54" s="213"/>
      <c r="CF54" s="213"/>
      <c r="CG54" s="214"/>
      <c r="CH54" s="410" t="str">
        <f>IF(BK54="","",IF(OR(BK54&gt;90,BK54&lt;60),"○",""))</f>
        <v/>
      </c>
      <c r="CI54" s="387"/>
      <c r="CJ54" s="387"/>
      <c r="CK54" s="387"/>
      <c r="CL54" s="387"/>
      <c r="CM54" s="361" t="s">
        <v>105</v>
      </c>
      <c r="CN54" s="362"/>
      <c r="CO54" s="362"/>
      <c r="CP54" s="362"/>
      <c r="CQ54" s="362"/>
      <c r="CR54" s="362"/>
      <c r="CS54" s="362"/>
      <c r="CT54" s="362"/>
      <c r="CU54" s="362"/>
      <c r="CV54" s="362"/>
      <c r="CW54" s="362"/>
      <c r="CX54" s="362"/>
      <c r="CY54" s="362"/>
      <c r="CZ54" s="362"/>
      <c r="DA54" s="362"/>
      <c r="DB54" s="362"/>
    </row>
    <row r="55" spans="5:116" ht="8.1" customHeight="1" x14ac:dyDescent="0.15">
      <c r="E55" s="349"/>
      <c r="F55" s="350"/>
      <c r="G55" s="152"/>
      <c r="H55" s="153"/>
      <c r="I55" s="153"/>
      <c r="J55" s="153"/>
      <c r="K55" s="153"/>
      <c r="L55" s="154"/>
      <c r="M55" s="235"/>
      <c r="N55" s="235"/>
      <c r="O55" s="235"/>
      <c r="P55" s="235"/>
      <c r="Q55" s="235"/>
      <c r="R55" s="235"/>
      <c r="S55" s="235"/>
      <c r="T55" s="235"/>
      <c r="U55" s="235"/>
      <c r="V55" s="235"/>
      <c r="W55" s="235"/>
      <c r="X55" s="346"/>
      <c r="Y55" s="346"/>
      <c r="Z55" s="346"/>
      <c r="AA55" s="346"/>
      <c r="AB55" s="346"/>
      <c r="AC55" s="346"/>
      <c r="AD55" s="346"/>
      <c r="AE55" s="346"/>
      <c r="AF55" s="346"/>
      <c r="AG55" s="346"/>
      <c r="AH55" s="346"/>
      <c r="AI55" s="346"/>
      <c r="AJ55" s="346"/>
      <c r="AK55" s="346"/>
      <c r="AL55" s="262"/>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5"/>
      <c r="BI55" s="45"/>
      <c r="BK55" s="397"/>
      <c r="BL55" s="397"/>
      <c r="BM55" s="397"/>
      <c r="BN55" s="397"/>
      <c r="BO55" s="397"/>
      <c r="BP55" s="397"/>
      <c r="BQ55" s="397"/>
      <c r="BR55" s="397"/>
      <c r="BS55" s="258"/>
      <c r="BT55" s="258"/>
      <c r="BU55" s="258"/>
      <c r="BV55" s="28"/>
      <c r="BW55" s="46"/>
      <c r="BX55" s="389"/>
      <c r="BY55" s="389"/>
      <c r="BZ55" s="389"/>
      <c r="CA55" s="389"/>
      <c r="CB55" s="390"/>
      <c r="CC55" s="215"/>
      <c r="CD55" s="215"/>
      <c r="CE55" s="215"/>
      <c r="CF55" s="215"/>
      <c r="CG55" s="216"/>
      <c r="CH55" s="411"/>
      <c r="CI55" s="389"/>
      <c r="CJ55" s="389"/>
      <c r="CK55" s="389"/>
      <c r="CL55" s="389"/>
      <c r="CM55" s="362"/>
      <c r="CN55" s="362"/>
      <c r="CO55" s="362"/>
      <c r="CP55" s="362"/>
      <c r="CQ55" s="362"/>
      <c r="CR55" s="362"/>
      <c r="CS55" s="362"/>
      <c r="CT55" s="362"/>
      <c r="CU55" s="362"/>
      <c r="CV55" s="362"/>
      <c r="CW55" s="362"/>
      <c r="CX55" s="362"/>
      <c r="CY55" s="362"/>
      <c r="CZ55" s="362"/>
      <c r="DA55" s="362"/>
      <c r="DB55" s="362"/>
      <c r="DG55" s="1" t="s">
        <v>187</v>
      </c>
      <c r="DH55" s="1" t="str">
        <f>IF(BP39="?","",IF(AND(BP39&gt;=(DH53*0.95),BP39&lt;=(DH53*1.05)),"○","×"))</f>
        <v>○</v>
      </c>
    </row>
    <row r="56" spans="5:116" ht="8.1" customHeight="1" x14ac:dyDescent="0.15">
      <c r="E56" s="351"/>
      <c r="F56" s="352"/>
      <c r="G56" s="341"/>
      <c r="H56" s="342"/>
      <c r="I56" s="342"/>
      <c r="J56" s="342"/>
      <c r="K56" s="342"/>
      <c r="L56" s="343"/>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326"/>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8"/>
      <c r="BI56" s="48"/>
      <c r="BJ56" s="28"/>
      <c r="BK56" s="28"/>
      <c r="BL56" s="28"/>
      <c r="BM56" s="28"/>
      <c r="BN56" s="28"/>
      <c r="BO56" s="28"/>
      <c r="BP56" s="28"/>
      <c r="BQ56" s="28"/>
      <c r="BR56" s="28"/>
      <c r="BS56" s="28"/>
      <c r="BT56" s="28"/>
      <c r="BU56" s="28"/>
      <c r="BV56" s="28"/>
      <c r="BW56" s="49"/>
      <c r="BX56" s="201"/>
      <c r="BY56" s="201"/>
      <c r="BZ56" s="201"/>
      <c r="CA56" s="201"/>
      <c r="CB56" s="391"/>
      <c r="CC56" s="217"/>
      <c r="CD56" s="217"/>
      <c r="CE56" s="217"/>
      <c r="CF56" s="217"/>
      <c r="CG56" s="218"/>
      <c r="CH56" s="412"/>
      <c r="CI56" s="201"/>
      <c r="CJ56" s="201"/>
      <c r="CK56" s="201"/>
      <c r="CL56" s="201"/>
      <c r="CM56" s="362"/>
      <c r="CN56" s="362"/>
      <c r="CO56" s="362"/>
      <c r="CP56" s="362"/>
      <c r="CQ56" s="362"/>
      <c r="CR56" s="362"/>
      <c r="CS56" s="362"/>
      <c r="CT56" s="362"/>
      <c r="CU56" s="362"/>
      <c r="CV56" s="362"/>
      <c r="CW56" s="362"/>
      <c r="CX56" s="362"/>
      <c r="CY56" s="362"/>
      <c r="CZ56" s="362"/>
      <c r="DA56" s="362"/>
      <c r="DB56" s="362"/>
      <c r="DG56" s="1" t="s">
        <v>188</v>
      </c>
      <c r="DH56" s="1" t="str">
        <f>IF(BP41="?","",IF(AND(BP41&gt;=(DH53*0.95),BP41&lt;=(DH53*1.05)),"○","×"))</f>
        <v>○</v>
      </c>
    </row>
    <row r="57" spans="5:116" ht="8.1" customHeight="1" x14ac:dyDescent="0.15">
      <c r="E57" s="301" t="s">
        <v>115</v>
      </c>
      <c r="F57" s="302"/>
      <c r="G57" s="115" t="s">
        <v>116</v>
      </c>
      <c r="H57" s="116"/>
      <c r="I57" s="116"/>
      <c r="J57" s="116"/>
      <c r="K57" s="116"/>
      <c r="L57" s="117"/>
      <c r="M57" s="310" t="s">
        <v>117</v>
      </c>
      <c r="N57" s="311"/>
      <c r="O57" s="311"/>
      <c r="P57" s="311"/>
      <c r="Q57" s="311"/>
      <c r="R57" s="311"/>
      <c r="S57" s="311"/>
      <c r="T57" s="311"/>
      <c r="U57" s="311"/>
      <c r="V57" s="311"/>
      <c r="W57" s="312"/>
      <c r="X57" s="259" t="s">
        <v>118</v>
      </c>
      <c r="Y57" s="259"/>
      <c r="Z57" s="259"/>
      <c r="AA57" s="259"/>
      <c r="AB57" s="259"/>
      <c r="AC57" s="259"/>
      <c r="AD57" s="259"/>
      <c r="AE57" s="259"/>
      <c r="AF57" s="259"/>
      <c r="AG57" s="259"/>
      <c r="AH57" s="259"/>
      <c r="AI57" s="259"/>
      <c r="AJ57" s="259"/>
      <c r="AK57" s="259"/>
      <c r="AL57" s="259" t="s">
        <v>119</v>
      </c>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93"/>
      <c r="BJ57" s="94"/>
      <c r="BK57" s="94"/>
      <c r="BL57" s="94"/>
      <c r="BM57" s="94"/>
      <c r="BN57" s="94"/>
      <c r="BO57" s="94"/>
      <c r="BP57" s="94"/>
      <c r="BQ57" s="94"/>
      <c r="BR57" s="94"/>
      <c r="BS57" s="94"/>
      <c r="BT57" s="94"/>
      <c r="BU57" s="94"/>
      <c r="BV57" s="94"/>
      <c r="BW57" s="99"/>
      <c r="BX57" s="121"/>
      <c r="BY57" s="122"/>
      <c r="BZ57" s="122"/>
      <c r="CA57" s="122"/>
      <c r="CB57" s="123"/>
      <c r="CC57" s="336" t="s">
        <v>78</v>
      </c>
      <c r="CD57" s="230"/>
      <c r="CE57" s="230"/>
      <c r="CF57" s="230"/>
      <c r="CG57" s="231"/>
      <c r="CH57" s="122"/>
      <c r="CI57" s="122"/>
      <c r="CJ57" s="122"/>
      <c r="CK57" s="122"/>
      <c r="CL57" s="338"/>
      <c r="CM57" s="115" t="s">
        <v>79</v>
      </c>
      <c r="CN57" s="116"/>
      <c r="CO57" s="116"/>
      <c r="CP57" s="116"/>
      <c r="CQ57" s="116"/>
      <c r="CR57" s="116"/>
      <c r="CS57" s="116"/>
      <c r="CT57" s="116"/>
      <c r="CU57" s="116"/>
      <c r="CV57" s="116"/>
      <c r="CW57" s="116"/>
      <c r="CX57" s="116"/>
      <c r="CY57" s="116"/>
      <c r="CZ57" s="116"/>
      <c r="DA57" s="116"/>
      <c r="DB57" s="117"/>
    </row>
    <row r="58" spans="5:116" ht="8.1" customHeight="1" x14ac:dyDescent="0.15">
      <c r="E58" s="303"/>
      <c r="F58" s="304"/>
      <c r="G58" s="143"/>
      <c r="H58" s="144"/>
      <c r="I58" s="144"/>
      <c r="J58" s="144"/>
      <c r="K58" s="144"/>
      <c r="L58" s="145"/>
      <c r="M58" s="155"/>
      <c r="N58" s="156"/>
      <c r="O58" s="156"/>
      <c r="P58" s="156"/>
      <c r="Q58" s="156"/>
      <c r="R58" s="156"/>
      <c r="S58" s="156"/>
      <c r="T58" s="156"/>
      <c r="U58" s="156"/>
      <c r="V58" s="156"/>
      <c r="W58" s="157"/>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313"/>
      <c r="BJ58" s="314"/>
      <c r="BK58" s="314"/>
      <c r="BL58" s="314"/>
      <c r="BM58" s="314"/>
      <c r="BN58" s="314"/>
      <c r="BO58" s="314"/>
      <c r="BP58" s="314"/>
      <c r="BQ58" s="314"/>
      <c r="BR58" s="314"/>
      <c r="BS58" s="314"/>
      <c r="BT58" s="314"/>
      <c r="BU58" s="314"/>
      <c r="BV58" s="314"/>
      <c r="BW58" s="315"/>
      <c r="BX58" s="124"/>
      <c r="BY58" s="125"/>
      <c r="BZ58" s="125"/>
      <c r="CA58" s="125"/>
      <c r="CB58" s="126"/>
      <c r="CC58" s="254"/>
      <c r="CD58" s="232"/>
      <c r="CE58" s="232"/>
      <c r="CF58" s="232"/>
      <c r="CG58" s="233"/>
      <c r="CH58" s="125"/>
      <c r="CI58" s="125"/>
      <c r="CJ58" s="125"/>
      <c r="CK58" s="125"/>
      <c r="CL58" s="198"/>
      <c r="CM58" s="177"/>
      <c r="CN58" s="178"/>
      <c r="CO58" s="178"/>
      <c r="CP58" s="178"/>
      <c r="CQ58" s="178"/>
      <c r="CR58" s="178"/>
      <c r="CS58" s="178"/>
      <c r="CT58" s="178"/>
      <c r="CU58" s="178"/>
      <c r="CV58" s="178"/>
      <c r="CW58" s="178"/>
      <c r="CX58" s="178"/>
      <c r="CY58" s="178"/>
      <c r="CZ58" s="178"/>
      <c r="DA58" s="178"/>
      <c r="DB58" s="179"/>
    </row>
    <row r="59" spans="5:116" ht="8.1" customHeight="1" x14ac:dyDescent="0.15">
      <c r="E59" s="303"/>
      <c r="F59" s="304"/>
      <c r="G59" s="143"/>
      <c r="H59" s="144"/>
      <c r="I59" s="144"/>
      <c r="J59" s="144"/>
      <c r="K59" s="144"/>
      <c r="L59" s="145"/>
      <c r="M59" s="127" t="s">
        <v>120</v>
      </c>
      <c r="N59" s="128"/>
      <c r="O59" s="128"/>
      <c r="P59" s="128"/>
      <c r="Q59" s="128"/>
      <c r="R59" s="128"/>
      <c r="S59" s="128"/>
      <c r="T59" s="128"/>
      <c r="U59" s="128"/>
      <c r="V59" s="128"/>
      <c r="W59" s="129"/>
      <c r="X59" s="127" t="s">
        <v>101</v>
      </c>
      <c r="Y59" s="128"/>
      <c r="Z59" s="128"/>
      <c r="AA59" s="128"/>
      <c r="AB59" s="128"/>
      <c r="AC59" s="128"/>
      <c r="AD59" s="128"/>
      <c r="AE59" s="128"/>
      <c r="AF59" s="128"/>
      <c r="AG59" s="128"/>
      <c r="AH59" s="128"/>
      <c r="AI59" s="128"/>
      <c r="AJ59" s="128"/>
      <c r="AK59" s="129"/>
      <c r="AL59" s="127" t="s">
        <v>121</v>
      </c>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9"/>
      <c r="BI59" s="95" t="s">
        <v>122</v>
      </c>
      <c r="BJ59" s="96"/>
      <c r="BK59" s="96"/>
      <c r="BL59" s="96"/>
      <c r="BM59" s="136"/>
      <c r="BN59" s="136"/>
      <c r="BO59" s="136"/>
      <c r="BP59" s="136"/>
      <c r="BQ59" s="136"/>
      <c r="BR59" s="96" t="s">
        <v>123</v>
      </c>
      <c r="BS59" s="96"/>
      <c r="BT59" s="96"/>
      <c r="BU59" s="24"/>
      <c r="BV59" s="24"/>
      <c r="BW59" s="36"/>
      <c r="BX59" s="319" t="str">
        <f>IF(OR(DH61="",DH62=""),"",IF(AND(DH61="○",DH62="○"),"○",""))</f>
        <v/>
      </c>
      <c r="BY59" s="215"/>
      <c r="BZ59" s="215"/>
      <c r="CA59" s="215"/>
      <c r="CB59" s="216"/>
      <c r="CC59" s="219" t="s">
        <v>78</v>
      </c>
      <c r="CD59" s="213"/>
      <c r="CE59" s="213"/>
      <c r="CF59" s="213"/>
      <c r="CG59" s="214"/>
      <c r="CH59" s="215" t="str">
        <f>IF(OR(DH61="",DH62=""),"",IF(OR(DH61="×",DH62="×"),"○",""))</f>
        <v/>
      </c>
      <c r="CI59" s="215"/>
      <c r="CJ59" s="215"/>
      <c r="CK59" s="215"/>
      <c r="CL59" s="222"/>
      <c r="CM59" s="330" t="s">
        <v>124</v>
      </c>
      <c r="CN59" s="331"/>
      <c r="CO59" s="331"/>
      <c r="CP59" s="331"/>
      <c r="CQ59" s="331"/>
      <c r="CR59" s="331"/>
      <c r="CS59" s="331"/>
      <c r="CT59" s="331"/>
      <c r="CU59" s="331"/>
      <c r="CV59" s="331"/>
      <c r="CW59" s="331"/>
      <c r="CX59" s="331"/>
      <c r="CY59" s="331"/>
      <c r="CZ59" s="331"/>
      <c r="DA59" s="331"/>
      <c r="DB59" s="332"/>
    </row>
    <row r="60" spans="5:116" ht="8.1" customHeight="1" x14ac:dyDescent="0.15">
      <c r="E60" s="303"/>
      <c r="F60" s="304"/>
      <c r="G60" s="143"/>
      <c r="H60" s="144"/>
      <c r="I60" s="144"/>
      <c r="J60" s="144"/>
      <c r="K60" s="144"/>
      <c r="L60" s="145"/>
      <c r="M60" s="130"/>
      <c r="N60" s="131"/>
      <c r="O60" s="131"/>
      <c r="P60" s="131"/>
      <c r="Q60" s="131"/>
      <c r="R60" s="131"/>
      <c r="S60" s="131"/>
      <c r="T60" s="131"/>
      <c r="U60" s="131"/>
      <c r="V60" s="131"/>
      <c r="W60" s="132"/>
      <c r="X60" s="130"/>
      <c r="Y60" s="131"/>
      <c r="Z60" s="131"/>
      <c r="AA60" s="131"/>
      <c r="AB60" s="131"/>
      <c r="AC60" s="131"/>
      <c r="AD60" s="131"/>
      <c r="AE60" s="131"/>
      <c r="AF60" s="131"/>
      <c r="AG60" s="131"/>
      <c r="AH60" s="131"/>
      <c r="AI60" s="131"/>
      <c r="AJ60" s="131"/>
      <c r="AK60" s="132"/>
      <c r="AL60" s="130"/>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2"/>
      <c r="BI60" s="95"/>
      <c r="BJ60" s="96"/>
      <c r="BK60" s="96"/>
      <c r="BL60" s="96"/>
      <c r="BM60" s="85"/>
      <c r="BN60" s="85"/>
      <c r="BO60" s="85"/>
      <c r="BP60" s="85"/>
      <c r="BQ60" s="85"/>
      <c r="BR60" s="96"/>
      <c r="BS60" s="96"/>
      <c r="BT60" s="96"/>
      <c r="BU60" s="24"/>
      <c r="BV60" s="24"/>
      <c r="BW60" s="36"/>
      <c r="BX60" s="319"/>
      <c r="BY60" s="215"/>
      <c r="BZ60" s="215"/>
      <c r="CA60" s="215"/>
      <c r="CB60" s="216"/>
      <c r="CC60" s="221"/>
      <c r="CD60" s="215"/>
      <c r="CE60" s="215"/>
      <c r="CF60" s="215"/>
      <c r="CG60" s="216"/>
      <c r="CH60" s="215"/>
      <c r="CI60" s="215"/>
      <c r="CJ60" s="215"/>
      <c r="CK60" s="215"/>
      <c r="CL60" s="222"/>
      <c r="CM60" s="130"/>
      <c r="CN60" s="131"/>
      <c r="CO60" s="131"/>
      <c r="CP60" s="131"/>
      <c r="CQ60" s="131"/>
      <c r="CR60" s="131"/>
      <c r="CS60" s="131"/>
      <c r="CT60" s="131"/>
      <c r="CU60" s="131"/>
      <c r="CV60" s="131"/>
      <c r="CW60" s="131"/>
      <c r="CX60" s="131"/>
      <c r="CY60" s="131"/>
      <c r="CZ60" s="131"/>
      <c r="DA60" s="131"/>
      <c r="DB60" s="132"/>
    </row>
    <row r="61" spans="5:116" ht="8.1" customHeight="1" x14ac:dyDescent="0.15">
      <c r="E61" s="303"/>
      <c r="F61" s="304"/>
      <c r="G61" s="143"/>
      <c r="H61" s="144"/>
      <c r="I61" s="144"/>
      <c r="J61" s="144"/>
      <c r="K61" s="144"/>
      <c r="L61" s="145"/>
      <c r="M61" s="130"/>
      <c r="N61" s="131"/>
      <c r="O61" s="131"/>
      <c r="P61" s="131"/>
      <c r="Q61" s="131"/>
      <c r="R61" s="131"/>
      <c r="S61" s="131"/>
      <c r="T61" s="131"/>
      <c r="U61" s="131"/>
      <c r="V61" s="131"/>
      <c r="W61" s="132"/>
      <c r="X61" s="130"/>
      <c r="Y61" s="131"/>
      <c r="Z61" s="131"/>
      <c r="AA61" s="131"/>
      <c r="AB61" s="131"/>
      <c r="AC61" s="131"/>
      <c r="AD61" s="131"/>
      <c r="AE61" s="131"/>
      <c r="AF61" s="131"/>
      <c r="AG61" s="131"/>
      <c r="AH61" s="131"/>
      <c r="AI61" s="131"/>
      <c r="AJ61" s="131"/>
      <c r="AK61" s="132"/>
      <c r="AL61" s="130"/>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2"/>
      <c r="BI61" s="95"/>
      <c r="BJ61" s="96"/>
      <c r="BK61" s="96"/>
      <c r="BL61" s="96"/>
      <c r="BM61" s="199"/>
      <c r="BN61" s="199"/>
      <c r="BO61" s="199"/>
      <c r="BP61" s="199"/>
      <c r="BQ61" s="199"/>
      <c r="BR61" s="96" t="s">
        <v>125</v>
      </c>
      <c r="BS61" s="96"/>
      <c r="BT61" s="96"/>
      <c r="BU61" s="24"/>
      <c r="BV61" s="24"/>
      <c r="BW61" s="36"/>
      <c r="BX61" s="319"/>
      <c r="BY61" s="215"/>
      <c r="BZ61" s="215"/>
      <c r="CA61" s="215"/>
      <c r="CB61" s="216"/>
      <c r="CC61" s="221"/>
      <c r="CD61" s="215"/>
      <c r="CE61" s="215"/>
      <c r="CF61" s="215"/>
      <c r="CG61" s="216"/>
      <c r="CH61" s="215"/>
      <c r="CI61" s="215"/>
      <c r="CJ61" s="215"/>
      <c r="CK61" s="215"/>
      <c r="CL61" s="222"/>
      <c r="CM61" s="130"/>
      <c r="CN61" s="131"/>
      <c r="CO61" s="131"/>
      <c r="CP61" s="131"/>
      <c r="CQ61" s="131"/>
      <c r="CR61" s="131"/>
      <c r="CS61" s="131"/>
      <c r="CT61" s="131"/>
      <c r="CU61" s="131"/>
      <c r="CV61" s="131"/>
      <c r="CW61" s="131"/>
      <c r="CX61" s="131"/>
      <c r="CY61" s="131"/>
      <c r="CZ61" s="131"/>
      <c r="DA61" s="131"/>
      <c r="DB61" s="132"/>
      <c r="DG61" s="1" t="s">
        <v>126</v>
      </c>
      <c r="DH61" s="1" t="str">
        <f>IF(OR(BM59="",BM61=""),"",IF(AND(BM59&lt;=10,BM61&lt;500),"○","×"))</f>
        <v/>
      </c>
    </row>
    <row r="62" spans="5:116" ht="8.1" customHeight="1" x14ac:dyDescent="0.15">
      <c r="E62" s="303"/>
      <c r="F62" s="304"/>
      <c r="G62" s="143"/>
      <c r="H62" s="144"/>
      <c r="I62" s="144"/>
      <c r="J62" s="144"/>
      <c r="K62" s="144"/>
      <c r="L62" s="145"/>
      <c r="M62" s="130"/>
      <c r="N62" s="131"/>
      <c r="O62" s="131"/>
      <c r="P62" s="131"/>
      <c r="Q62" s="131"/>
      <c r="R62" s="131"/>
      <c r="S62" s="131"/>
      <c r="T62" s="131"/>
      <c r="U62" s="131"/>
      <c r="V62" s="131"/>
      <c r="W62" s="132"/>
      <c r="X62" s="130"/>
      <c r="Y62" s="131"/>
      <c r="Z62" s="131"/>
      <c r="AA62" s="131"/>
      <c r="AB62" s="131"/>
      <c r="AC62" s="131"/>
      <c r="AD62" s="131"/>
      <c r="AE62" s="131"/>
      <c r="AF62" s="131"/>
      <c r="AG62" s="131"/>
      <c r="AH62" s="131"/>
      <c r="AI62" s="131"/>
      <c r="AJ62" s="131"/>
      <c r="AK62" s="132"/>
      <c r="AL62" s="130"/>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2"/>
      <c r="BI62" s="95"/>
      <c r="BJ62" s="96"/>
      <c r="BK62" s="96"/>
      <c r="BL62" s="96"/>
      <c r="BM62" s="85"/>
      <c r="BN62" s="85"/>
      <c r="BO62" s="85"/>
      <c r="BP62" s="85"/>
      <c r="BQ62" s="85"/>
      <c r="BR62" s="96"/>
      <c r="BS62" s="96"/>
      <c r="BT62" s="96"/>
      <c r="BU62" s="24"/>
      <c r="BV62" s="24"/>
      <c r="BW62" s="36"/>
      <c r="BX62" s="319"/>
      <c r="BY62" s="215"/>
      <c r="BZ62" s="215"/>
      <c r="CA62" s="215"/>
      <c r="CB62" s="216"/>
      <c r="CC62" s="221"/>
      <c r="CD62" s="215"/>
      <c r="CE62" s="215"/>
      <c r="CF62" s="215"/>
      <c r="CG62" s="216"/>
      <c r="CH62" s="215"/>
      <c r="CI62" s="215"/>
      <c r="CJ62" s="215"/>
      <c r="CK62" s="215"/>
      <c r="CL62" s="222"/>
      <c r="CM62" s="130"/>
      <c r="CN62" s="131"/>
      <c r="CO62" s="131"/>
      <c r="CP62" s="131"/>
      <c r="CQ62" s="131"/>
      <c r="CR62" s="131"/>
      <c r="CS62" s="131"/>
      <c r="CT62" s="131"/>
      <c r="CU62" s="131"/>
      <c r="CV62" s="131"/>
      <c r="CW62" s="131"/>
      <c r="CX62" s="131"/>
      <c r="CY62" s="131"/>
      <c r="CZ62" s="131"/>
      <c r="DA62" s="131"/>
      <c r="DB62" s="132"/>
      <c r="DG62" s="1" t="s">
        <v>127</v>
      </c>
      <c r="DH62" s="1" t="str">
        <f>IF(OR(BM63="",BM65=""),"",IF(AND(BM63&lt;=10,BM65&lt;1000),"○","×"))</f>
        <v/>
      </c>
    </row>
    <row r="63" spans="5:116" ht="8.1" customHeight="1" x14ac:dyDescent="0.15">
      <c r="E63" s="303"/>
      <c r="F63" s="304"/>
      <c r="G63" s="143"/>
      <c r="H63" s="144"/>
      <c r="I63" s="144"/>
      <c r="J63" s="144"/>
      <c r="K63" s="144"/>
      <c r="L63" s="145"/>
      <c r="M63" s="130"/>
      <c r="N63" s="131"/>
      <c r="O63" s="131"/>
      <c r="P63" s="131"/>
      <c r="Q63" s="131"/>
      <c r="R63" s="131"/>
      <c r="S63" s="131"/>
      <c r="T63" s="131"/>
      <c r="U63" s="131"/>
      <c r="V63" s="131"/>
      <c r="W63" s="132"/>
      <c r="X63" s="130"/>
      <c r="Y63" s="131"/>
      <c r="Z63" s="131"/>
      <c r="AA63" s="131"/>
      <c r="AB63" s="131"/>
      <c r="AC63" s="131"/>
      <c r="AD63" s="131"/>
      <c r="AE63" s="131"/>
      <c r="AF63" s="131"/>
      <c r="AG63" s="131"/>
      <c r="AH63" s="131"/>
      <c r="AI63" s="131"/>
      <c r="AJ63" s="131"/>
      <c r="AK63" s="132"/>
      <c r="AL63" s="130"/>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2"/>
      <c r="BI63" s="95" t="s">
        <v>128</v>
      </c>
      <c r="BJ63" s="96"/>
      <c r="BK63" s="96"/>
      <c r="BL63" s="96"/>
      <c r="BM63" s="82"/>
      <c r="BN63" s="82"/>
      <c r="BO63" s="82"/>
      <c r="BP63" s="82"/>
      <c r="BQ63" s="82"/>
      <c r="BR63" s="96" t="s">
        <v>123</v>
      </c>
      <c r="BS63" s="96"/>
      <c r="BT63" s="96"/>
      <c r="BU63" s="24"/>
      <c r="BV63" s="24"/>
      <c r="BW63" s="36"/>
      <c r="BX63" s="319"/>
      <c r="BY63" s="215"/>
      <c r="BZ63" s="215"/>
      <c r="CA63" s="215"/>
      <c r="CB63" s="216"/>
      <c r="CC63" s="221"/>
      <c r="CD63" s="215"/>
      <c r="CE63" s="215"/>
      <c r="CF63" s="215"/>
      <c r="CG63" s="216"/>
      <c r="CH63" s="215"/>
      <c r="CI63" s="215"/>
      <c r="CJ63" s="215"/>
      <c r="CK63" s="215"/>
      <c r="CL63" s="222"/>
      <c r="CM63" s="130"/>
      <c r="CN63" s="131"/>
      <c r="CO63" s="131"/>
      <c r="CP63" s="131"/>
      <c r="CQ63" s="131"/>
      <c r="CR63" s="131"/>
      <c r="CS63" s="131"/>
      <c r="CT63" s="131"/>
      <c r="CU63" s="131"/>
      <c r="CV63" s="131"/>
      <c r="CW63" s="131"/>
      <c r="CX63" s="131"/>
      <c r="CY63" s="131"/>
      <c r="CZ63" s="131"/>
      <c r="DA63" s="131"/>
      <c r="DB63" s="132"/>
    </row>
    <row r="64" spans="5:116" ht="8.1" customHeight="1" x14ac:dyDescent="0.15">
      <c r="E64" s="303"/>
      <c r="F64" s="304"/>
      <c r="G64" s="143"/>
      <c r="H64" s="144"/>
      <c r="I64" s="144"/>
      <c r="J64" s="144"/>
      <c r="K64" s="144"/>
      <c r="L64" s="145"/>
      <c r="M64" s="130"/>
      <c r="N64" s="131"/>
      <c r="O64" s="131"/>
      <c r="P64" s="131"/>
      <c r="Q64" s="131"/>
      <c r="R64" s="131"/>
      <c r="S64" s="131"/>
      <c r="T64" s="131"/>
      <c r="U64" s="131"/>
      <c r="V64" s="131"/>
      <c r="W64" s="132"/>
      <c r="X64" s="130"/>
      <c r="Y64" s="131"/>
      <c r="Z64" s="131"/>
      <c r="AA64" s="131"/>
      <c r="AB64" s="131"/>
      <c r="AC64" s="131"/>
      <c r="AD64" s="131"/>
      <c r="AE64" s="131"/>
      <c r="AF64" s="131"/>
      <c r="AG64" s="131"/>
      <c r="AH64" s="131"/>
      <c r="AI64" s="131"/>
      <c r="AJ64" s="131"/>
      <c r="AK64" s="132"/>
      <c r="AL64" s="95" t="s">
        <v>129</v>
      </c>
      <c r="AM64" s="96"/>
      <c r="AN64" s="96"/>
      <c r="AO64" s="96"/>
      <c r="AP64" s="96"/>
      <c r="AQ64" s="96"/>
      <c r="AR64" s="96" t="s">
        <v>122</v>
      </c>
      <c r="AS64" s="96"/>
      <c r="AT64" s="96"/>
      <c r="AU64" s="96"/>
      <c r="AV64" s="96"/>
      <c r="AW64" s="144" t="s">
        <v>130</v>
      </c>
      <c r="AX64" s="144"/>
      <c r="AY64" s="144"/>
      <c r="AZ64" s="144"/>
      <c r="BA64" s="144"/>
      <c r="BB64" s="144"/>
      <c r="BC64" s="144"/>
      <c r="BD64" s="144"/>
      <c r="BE64" s="144"/>
      <c r="BF64" s="144"/>
      <c r="BG64" s="144"/>
      <c r="BH64" s="145"/>
      <c r="BI64" s="95"/>
      <c r="BJ64" s="96"/>
      <c r="BK64" s="96"/>
      <c r="BL64" s="96"/>
      <c r="BM64" s="85"/>
      <c r="BN64" s="85"/>
      <c r="BO64" s="85"/>
      <c r="BP64" s="85"/>
      <c r="BQ64" s="85"/>
      <c r="BR64" s="96"/>
      <c r="BS64" s="96"/>
      <c r="BT64" s="96"/>
      <c r="BU64" s="24"/>
      <c r="BV64" s="24"/>
      <c r="BW64" s="36"/>
      <c r="BX64" s="319"/>
      <c r="BY64" s="215"/>
      <c r="BZ64" s="215"/>
      <c r="CA64" s="215"/>
      <c r="CB64" s="216"/>
      <c r="CC64" s="221"/>
      <c r="CD64" s="215"/>
      <c r="CE64" s="215"/>
      <c r="CF64" s="215"/>
      <c r="CG64" s="216"/>
      <c r="CH64" s="215"/>
      <c r="CI64" s="215"/>
      <c r="CJ64" s="215"/>
      <c r="CK64" s="215"/>
      <c r="CL64" s="222"/>
      <c r="CM64" s="130"/>
      <c r="CN64" s="131"/>
      <c r="CO64" s="131"/>
      <c r="CP64" s="131"/>
      <c r="CQ64" s="131"/>
      <c r="CR64" s="131"/>
      <c r="CS64" s="131"/>
      <c r="CT64" s="131"/>
      <c r="CU64" s="131"/>
      <c r="CV64" s="131"/>
      <c r="CW64" s="131"/>
      <c r="CX64" s="131"/>
      <c r="CY64" s="131"/>
      <c r="CZ64" s="131"/>
      <c r="DA64" s="131"/>
      <c r="DB64" s="132"/>
    </row>
    <row r="65" spans="5:119" ht="8.1" customHeight="1" x14ac:dyDescent="0.15">
      <c r="E65" s="303"/>
      <c r="F65" s="304"/>
      <c r="G65" s="143"/>
      <c r="H65" s="144"/>
      <c r="I65" s="144"/>
      <c r="J65" s="144"/>
      <c r="K65" s="144"/>
      <c r="L65" s="145"/>
      <c r="M65" s="130"/>
      <c r="N65" s="131"/>
      <c r="O65" s="131"/>
      <c r="P65" s="131"/>
      <c r="Q65" s="131"/>
      <c r="R65" s="131"/>
      <c r="S65" s="131"/>
      <c r="T65" s="131"/>
      <c r="U65" s="131"/>
      <c r="V65" s="131"/>
      <c r="W65" s="132"/>
      <c r="X65" s="130"/>
      <c r="Y65" s="131"/>
      <c r="Z65" s="131"/>
      <c r="AA65" s="131"/>
      <c r="AB65" s="131"/>
      <c r="AC65" s="131"/>
      <c r="AD65" s="131"/>
      <c r="AE65" s="131"/>
      <c r="AF65" s="131"/>
      <c r="AG65" s="131"/>
      <c r="AH65" s="131"/>
      <c r="AI65" s="131"/>
      <c r="AJ65" s="131"/>
      <c r="AK65" s="132"/>
      <c r="AL65" s="95"/>
      <c r="AM65" s="96"/>
      <c r="AN65" s="96"/>
      <c r="AO65" s="96"/>
      <c r="AP65" s="96"/>
      <c r="AQ65" s="96"/>
      <c r="AR65" s="96"/>
      <c r="AS65" s="96"/>
      <c r="AT65" s="96"/>
      <c r="AU65" s="96"/>
      <c r="AV65" s="96"/>
      <c r="AW65" s="144"/>
      <c r="AX65" s="144"/>
      <c r="AY65" s="144"/>
      <c r="AZ65" s="144"/>
      <c r="BA65" s="144"/>
      <c r="BB65" s="144"/>
      <c r="BC65" s="144"/>
      <c r="BD65" s="144"/>
      <c r="BE65" s="144"/>
      <c r="BF65" s="144"/>
      <c r="BG65" s="144"/>
      <c r="BH65" s="145"/>
      <c r="BI65" s="37"/>
      <c r="BJ65" s="24"/>
      <c r="BK65" s="24"/>
      <c r="BL65" s="24"/>
      <c r="BM65" s="82"/>
      <c r="BN65" s="82"/>
      <c r="BO65" s="82"/>
      <c r="BP65" s="82"/>
      <c r="BQ65" s="82"/>
      <c r="BR65" s="96" t="s">
        <v>125</v>
      </c>
      <c r="BS65" s="96"/>
      <c r="BT65" s="96"/>
      <c r="BU65" s="24"/>
      <c r="BV65" s="24"/>
      <c r="BW65" s="36"/>
      <c r="BX65" s="319"/>
      <c r="BY65" s="215"/>
      <c r="BZ65" s="215"/>
      <c r="CA65" s="215"/>
      <c r="CB65" s="216"/>
      <c r="CC65" s="221"/>
      <c r="CD65" s="215"/>
      <c r="CE65" s="215"/>
      <c r="CF65" s="215"/>
      <c r="CG65" s="216"/>
      <c r="CH65" s="215"/>
      <c r="CI65" s="215"/>
      <c r="CJ65" s="215"/>
      <c r="CK65" s="215"/>
      <c r="CL65" s="222"/>
      <c r="CM65" s="130"/>
      <c r="CN65" s="131"/>
      <c r="CO65" s="131"/>
      <c r="CP65" s="131"/>
      <c r="CQ65" s="131"/>
      <c r="CR65" s="131"/>
      <c r="CS65" s="131"/>
      <c r="CT65" s="131"/>
      <c r="CU65" s="131"/>
      <c r="CV65" s="131"/>
      <c r="CW65" s="131"/>
      <c r="CX65" s="131"/>
      <c r="CY65" s="131"/>
      <c r="CZ65" s="131"/>
      <c r="DA65" s="131"/>
      <c r="DB65" s="132"/>
    </row>
    <row r="66" spans="5:119" ht="8.1" customHeight="1" x14ac:dyDescent="0.15">
      <c r="E66" s="303"/>
      <c r="F66" s="304"/>
      <c r="G66" s="143"/>
      <c r="H66" s="144"/>
      <c r="I66" s="144"/>
      <c r="J66" s="144"/>
      <c r="K66" s="144"/>
      <c r="L66" s="145"/>
      <c r="M66" s="130"/>
      <c r="N66" s="131"/>
      <c r="O66" s="131"/>
      <c r="P66" s="131"/>
      <c r="Q66" s="131"/>
      <c r="R66" s="131"/>
      <c r="S66" s="131"/>
      <c r="T66" s="131"/>
      <c r="U66" s="131"/>
      <c r="V66" s="131"/>
      <c r="W66" s="132"/>
      <c r="X66" s="130"/>
      <c r="Y66" s="131"/>
      <c r="Z66" s="131"/>
      <c r="AA66" s="131"/>
      <c r="AB66" s="131"/>
      <c r="AC66" s="131"/>
      <c r="AD66" s="131"/>
      <c r="AE66" s="131"/>
      <c r="AF66" s="131"/>
      <c r="AG66" s="131"/>
      <c r="AH66" s="131"/>
      <c r="AI66" s="131"/>
      <c r="AJ66" s="131"/>
      <c r="AK66" s="132"/>
      <c r="AL66" s="95"/>
      <c r="AM66" s="96"/>
      <c r="AN66" s="96"/>
      <c r="AO66" s="96"/>
      <c r="AP66" s="96"/>
      <c r="AQ66" s="96"/>
      <c r="AR66" s="96" t="s">
        <v>128</v>
      </c>
      <c r="AS66" s="96"/>
      <c r="AT66" s="96"/>
      <c r="AU66" s="96"/>
      <c r="AV66" s="96"/>
      <c r="AW66" s="144" t="s">
        <v>131</v>
      </c>
      <c r="AX66" s="144"/>
      <c r="AY66" s="144"/>
      <c r="AZ66" s="144"/>
      <c r="BA66" s="144"/>
      <c r="BB66" s="144"/>
      <c r="BC66" s="144"/>
      <c r="BD66" s="144"/>
      <c r="BE66" s="144"/>
      <c r="BF66" s="144"/>
      <c r="BG66" s="144"/>
      <c r="BH66" s="145"/>
      <c r="BI66" s="37"/>
      <c r="BJ66" s="24"/>
      <c r="BK66" s="24"/>
      <c r="BL66" s="24"/>
      <c r="BM66" s="85"/>
      <c r="BN66" s="85"/>
      <c r="BO66" s="85"/>
      <c r="BP66" s="85"/>
      <c r="BQ66" s="85"/>
      <c r="BR66" s="96"/>
      <c r="BS66" s="96"/>
      <c r="BT66" s="96"/>
      <c r="BU66" s="24"/>
      <c r="BV66" s="24"/>
      <c r="BW66" s="36"/>
      <c r="BX66" s="319"/>
      <c r="BY66" s="215"/>
      <c r="BZ66" s="215"/>
      <c r="CA66" s="215"/>
      <c r="CB66" s="216"/>
      <c r="CC66" s="221"/>
      <c r="CD66" s="215"/>
      <c r="CE66" s="215"/>
      <c r="CF66" s="215"/>
      <c r="CG66" s="216"/>
      <c r="CH66" s="215"/>
      <c r="CI66" s="215"/>
      <c r="CJ66" s="215"/>
      <c r="CK66" s="215"/>
      <c r="CL66" s="222"/>
      <c r="CM66" s="130"/>
      <c r="CN66" s="131"/>
      <c r="CO66" s="131"/>
      <c r="CP66" s="131"/>
      <c r="CQ66" s="131"/>
      <c r="CR66" s="131"/>
      <c r="CS66" s="131"/>
      <c r="CT66" s="131"/>
      <c r="CU66" s="131"/>
      <c r="CV66" s="131"/>
      <c r="CW66" s="131"/>
      <c r="CX66" s="131"/>
      <c r="CY66" s="131"/>
      <c r="CZ66" s="131"/>
      <c r="DA66" s="131"/>
      <c r="DB66" s="132"/>
    </row>
    <row r="67" spans="5:119" ht="8.1" customHeight="1" x14ac:dyDescent="0.15">
      <c r="E67" s="305"/>
      <c r="F67" s="306"/>
      <c r="G67" s="177"/>
      <c r="H67" s="178"/>
      <c r="I67" s="178"/>
      <c r="J67" s="178"/>
      <c r="K67" s="178"/>
      <c r="L67" s="179"/>
      <c r="M67" s="137"/>
      <c r="N67" s="138"/>
      <c r="O67" s="138"/>
      <c r="P67" s="138"/>
      <c r="Q67" s="138"/>
      <c r="R67" s="138"/>
      <c r="S67" s="138"/>
      <c r="T67" s="138"/>
      <c r="U67" s="138"/>
      <c r="V67" s="138"/>
      <c r="W67" s="139"/>
      <c r="X67" s="137"/>
      <c r="Y67" s="138"/>
      <c r="Z67" s="138"/>
      <c r="AA67" s="138"/>
      <c r="AB67" s="138"/>
      <c r="AC67" s="138"/>
      <c r="AD67" s="138"/>
      <c r="AE67" s="138"/>
      <c r="AF67" s="138"/>
      <c r="AG67" s="138"/>
      <c r="AH67" s="138"/>
      <c r="AI67" s="138"/>
      <c r="AJ67" s="138"/>
      <c r="AK67" s="139"/>
      <c r="AL67" s="97"/>
      <c r="AM67" s="98"/>
      <c r="AN67" s="98"/>
      <c r="AO67" s="98"/>
      <c r="AP67" s="98"/>
      <c r="AQ67" s="98"/>
      <c r="AR67" s="98"/>
      <c r="AS67" s="98"/>
      <c r="AT67" s="98"/>
      <c r="AU67" s="98"/>
      <c r="AV67" s="98"/>
      <c r="AW67" s="178"/>
      <c r="AX67" s="178"/>
      <c r="AY67" s="178"/>
      <c r="AZ67" s="178"/>
      <c r="BA67" s="178"/>
      <c r="BB67" s="178"/>
      <c r="BC67" s="178"/>
      <c r="BD67" s="178"/>
      <c r="BE67" s="178"/>
      <c r="BF67" s="178"/>
      <c r="BG67" s="178"/>
      <c r="BH67" s="179"/>
      <c r="BI67" s="38"/>
      <c r="BJ67" s="39"/>
      <c r="BK67" s="39"/>
      <c r="BL67" s="39"/>
      <c r="BM67" s="39"/>
      <c r="BN67" s="39"/>
      <c r="BO67" s="39"/>
      <c r="BP67" s="39"/>
      <c r="BQ67" s="39"/>
      <c r="BR67" s="39"/>
      <c r="BS67" s="39"/>
      <c r="BT67" s="39"/>
      <c r="BU67" s="39"/>
      <c r="BV67" s="39"/>
      <c r="BW67" s="40"/>
      <c r="BX67" s="270"/>
      <c r="BY67" s="217"/>
      <c r="BZ67" s="217"/>
      <c r="CA67" s="217"/>
      <c r="CB67" s="218"/>
      <c r="CC67" s="223"/>
      <c r="CD67" s="217"/>
      <c r="CE67" s="217"/>
      <c r="CF67" s="217"/>
      <c r="CG67" s="218"/>
      <c r="CH67" s="217"/>
      <c r="CI67" s="217"/>
      <c r="CJ67" s="217"/>
      <c r="CK67" s="217"/>
      <c r="CL67" s="200"/>
      <c r="CM67" s="137"/>
      <c r="CN67" s="138"/>
      <c r="CO67" s="138"/>
      <c r="CP67" s="138"/>
      <c r="CQ67" s="138"/>
      <c r="CR67" s="138"/>
      <c r="CS67" s="138"/>
      <c r="CT67" s="138"/>
      <c r="CU67" s="138"/>
      <c r="CV67" s="138"/>
      <c r="CW67" s="138"/>
      <c r="CX67" s="138"/>
      <c r="CY67" s="138"/>
      <c r="CZ67" s="138"/>
      <c r="DA67" s="138"/>
      <c r="DB67" s="139"/>
    </row>
    <row r="68" spans="5:119" ht="8.1" customHeight="1" x14ac:dyDescent="0.15">
      <c r="E68" s="301" t="s">
        <v>132</v>
      </c>
      <c r="F68" s="302"/>
      <c r="G68" s="310" t="s">
        <v>54</v>
      </c>
      <c r="H68" s="311"/>
      <c r="I68" s="311"/>
      <c r="J68" s="311"/>
      <c r="K68" s="311"/>
      <c r="L68" s="312"/>
      <c r="M68" s="115" t="s">
        <v>133</v>
      </c>
      <c r="N68" s="116"/>
      <c r="O68" s="116"/>
      <c r="P68" s="116"/>
      <c r="Q68" s="116"/>
      <c r="R68" s="116"/>
      <c r="S68" s="116"/>
      <c r="T68" s="116"/>
      <c r="U68" s="116"/>
      <c r="V68" s="116"/>
      <c r="W68" s="117"/>
      <c r="X68" s="115" t="s">
        <v>118</v>
      </c>
      <c r="Y68" s="116"/>
      <c r="Z68" s="116"/>
      <c r="AA68" s="116"/>
      <c r="AB68" s="116"/>
      <c r="AC68" s="116"/>
      <c r="AD68" s="116"/>
      <c r="AE68" s="116"/>
      <c r="AF68" s="116"/>
      <c r="AG68" s="116"/>
      <c r="AH68" s="116"/>
      <c r="AI68" s="116"/>
      <c r="AJ68" s="116"/>
      <c r="AK68" s="117"/>
      <c r="AL68" s="115" t="s">
        <v>134</v>
      </c>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7"/>
      <c r="BI68" s="37"/>
      <c r="BJ68" s="24"/>
      <c r="BK68" s="24"/>
      <c r="BL68" s="24"/>
      <c r="BM68" s="24"/>
      <c r="BN68" s="24"/>
      <c r="BO68" s="24"/>
      <c r="BP68" s="24"/>
      <c r="BQ68" s="24"/>
      <c r="BR68" s="24"/>
      <c r="BS68" s="24"/>
      <c r="BT68" s="24"/>
      <c r="BU68" s="24"/>
      <c r="BV68" s="24"/>
      <c r="BW68" s="36"/>
      <c r="BX68" s="121"/>
      <c r="BY68" s="122"/>
      <c r="BZ68" s="122"/>
      <c r="CA68" s="122"/>
      <c r="CB68" s="123"/>
      <c r="CC68" s="336" t="s">
        <v>78</v>
      </c>
      <c r="CD68" s="230"/>
      <c r="CE68" s="230"/>
      <c r="CF68" s="230"/>
      <c r="CG68" s="231"/>
      <c r="CH68" s="337"/>
      <c r="CI68" s="122"/>
      <c r="CJ68" s="122"/>
      <c r="CK68" s="122"/>
      <c r="CL68" s="338"/>
      <c r="CM68" s="114" t="s">
        <v>79</v>
      </c>
      <c r="CN68" s="114"/>
      <c r="CO68" s="114"/>
      <c r="CP68" s="114"/>
      <c r="CQ68" s="114"/>
      <c r="CR68" s="114"/>
      <c r="CS68" s="114"/>
      <c r="CT68" s="114"/>
      <c r="CU68" s="114"/>
      <c r="CV68" s="114"/>
      <c r="CW68" s="114"/>
      <c r="CX68" s="114"/>
      <c r="CY68" s="114"/>
      <c r="CZ68" s="114"/>
      <c r="DA68" s="114"/>
      <c r="DB68" s="114"/>
    </row>
    <row r="69" spans="5:119" ht="8.1" customHeight="1" x14ac:dyDescent="0.15">
      <c r="E69" s="303"/>
      <c r="F69" s="304"/>
      <c r="G69" s="152"/>
      <c r="H69" s="153"/>
      <c r="I69" s="153"/>
      <c r="J69" s="153"/>
      <c r="K69" s="153"/>
      <c r="L69" s="154"/>
      <c r="M69" s="118"/>
      <c r="N69" s="119"/>
      <c r="O69" s="119"/>
      <c r="P69" s="119"/>
      <c r="Q69" s="119"/>
      <c r="R69" s="119"/>
      <c r="S69" s="119"/>
      <c r="T69" s="119"/>
      <c r="U69" s="119"/>
      <c r="V69" s="119"/>
      <c r="W69" s="120"/>
      <c r="X69" s="143"/>
      <c r="Y69" s="144"/>
      <c r="Z69" s="144"/>
      <c r="AA69" s="144"/>
      <c r="AB69" s="144"/>
      <c r="AC69" s="144"/>
      <c r="AD69" s="144"/>
      <c r="AE69" s="144"/>
      <c r="AF69" s="144"/>
      <c r="AG69" s="144"/>
      <c r="AH69" s="144"/>
      <c r="AI69" s="144"/>
      <c r="AJ69" s="144"/>
      <c r="AK69" s="145"/>
      <c r="AL69" s="118"/>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20"/>
      <c r="BI69" s="51"/>
      <c r="BJ69" s="35"/>
      <c r="BK69" s="35"/>
      <c r="BL69" s="35"/>
      <c r="BM69" s="35"/>
      <c r="BN69" s="35"/>
      <c r="BO69" s="35"/>
      <c r="BP69" s="35"/>
      <c r="BQ69" s="35"/>
      <c r="BR69" s="35"/>
      <c r="BS69" s="35"/>
      <c r="BT69" s="35"/>
      <c r="BU69" s="35"/>
      <c r="BV69" s="35"/>
      <c r="BW69" s="52"/>
      <c r="BX69" s="124"/>
      <c r="BY69" s="125"/>
      <c r="BZ69" s="125"/>
      <c r="CA69" s="125"/>
      <c r="CB69" s="126"/>
      <c r="CC69" s="254"/>
      <c r="CD69" s="232"/>
      <c r="CE69" s="232"/>
      <c r="CF69" s="232"/>
      <c r="CG69" s="233"/>
      <c r="CH69" s="197"/>
      <c r="CI69" s="125"/>
      <c r="CJ69" s="125"/>
      <c r="CK69" s="125"/>
      <c r="CL69" s="198"/>
      <c r="CM69" s="114"/>
      <c r="CN69" s="114"/>
      <c r="CO69" s="114"/>
      <c r="CP69" s="114"/>
      <c r="CQ69" s="114"/>
      <c r="CR69" s="114"/>
      <c r="CS69" s="114"/>
      <c r="CT69" s="114"/>
      <c r="CU69" s="114"/>
      <c r="CV69" s="114"/>
      <c r="CW69" s="114"/>
      <c r="CX69" s="114"/>
      <c r="CY69" s="114"/>
      <c r="CZ69" s="114"/>
      <c r="DA69" s="114"/>
      <c r="DB69" s="114"/>
      <c r="DG69" s="1" t="s">
        <v>6</v>
      </c>
      <c r="DH69" s="1" t="s">
        <v>7</v>
      </c>
      <c r="DI69" s="1" t="s">
        <v>8</v>
      </c>
      <c r="DJ69" s="1" t="s">
        <v>9</v>
      </c>
      <c r="DK69" s="1" t="s">
        <v>10</v>
      </c>
      <c r="DL69" s="1" t="s">
        <v>11</v>
      </c>
      <c r="DN69" s="1" t="s">
        <v>135</v>
      </c>
      <c r="DO69" s="1">
        <f>VLOOKUP(AX12,DG69:DL72,5,0)</f>
        <v>4.79</v>
      </c>
    </row>
    <row r="70" spans="5:119" ht="8.1" customHeight="1" x14ac:dyDescent="0.15">
      <c r="E70" s="303"/>
      <c r="F70" s="304"/>
      <c r="G70" s="152"/>
      <c r="H70" s="153"/>
      <c r="I70" s="153"/>
      <c r="J70" s="153"/>
      <c r="K70" s="153"/>
      <c r="L70" s="154"/>
      <c r="M70" s="130" t="s">
        <v>136</v>
      </c>
      <c r="N70" s="131"/>
      <c r="O70" s="131"/>
      <c r="P70" s="131"/>
      <c r="Q70" s="131"/>
      <c r="R70" s="131"/>
      <c r="S70" s="131"/>
      <c r="T70" s="131"/>
      <c r="U70" s="131"/>
      <c r="V70" s="131"/>
      <c r="W70" s="132"/>
      <c r="X70" s="143"/>
      <c r="Y70" s="144"/>
      <c r="Z70" s="144"/>
      <c r="AA70" s="144"/>
      <c r="AB70" s="144"/>
      <c r="AC70" s="144"/>
      <c r="AD70" s="144"/>
      <c r="AE70" s="144"/>
      <c r="AF70" s="144"/>
      <c r="AG70" s="144"/>
      <c r="AH70" s="144"/>
      <c r="AI70" s="144"/>
      <c r="AJ70" s="144"/>
      <c r="AK70" s="145"/>
      <c r="AL70" s="130" t="s">
        <v>137</v>
      </c>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5"/>
      <c r="BI70" s="95"/>
      <c r="BJ70" s="96"/>
      <c r="BK70" s="96"/>
      <c r="BL70" s="96"/>
      <c r="BM70" s="96"/>
      <c r="BN70" s="96"/>
      <c r="BO70" s="96"/>
      <c r="BP70" s="96"/>
      <c r="BQ70" s="96"/>
      <c r="BR70" s="96"/>
      <c r="BS70" s="96"/>
      <c r="BT70" s="96"/>
      <c r="BU70" s="96"/>
      <c r="BV70" s="96"/>
      <c r="BW70" s="100"/>
      <c r="BX70" s="334"/>
      <c r="BY70" s="195"/>
      <c r="BZ70" s="195"/>
      <c r="CA70" s="195"/>
      <c r="CB70" s="335"/>
      <c r="CC70" s="194"/>
      <c r="CD70" s="195"/>
      <c r="CE70" s="195"/>
      <c r="CF70" s="195"/>
      <c r="CG70" s="335"/>
      <c r="CH70" s="195"/>
      <c r="CI70" s="195"/>
      <c r="CJ70" s="195"/>
      <c r="CK70" s="195"/>
      <c r="CL70" s="196"/>
      <c r="CM70" s="114" t="s">
        <v>79</v>
      </c>
      <c r="CN70" s="114"/>
      <c r="CO70" s="114"/>
      <c r="CP70" s="114"/>
      <c r="CQ70" s="114"/>
      <c r="CR70" s="114"/>
      <c r="CS70" s="114"/>
      <c r="CT70" s="114"/>
      <c r="CU70" s="114"/>
      <c r="CV70" s="114"/>
      <c r="CW70" s="114"/>
      <c r="CX70" s="114"/>
      <c r="CY70" s="114"/>
      <c r="CZ70" s="114"/>
      <c r="DA70" s="114"/>
      <c r="DB70" s="114"/>
      <c r="DG70" s="1" t="s">
        <v>12</v>
      </c>
      <c r="DH70" s="1" t="s">
        <v>13</v>
      </c>
      <c r="DI70" s="1" t="s">
        <v>14</v>
      </c>
      <c r="DJ70" s="1" t="s">
        <v>198</v>
      </c>
      <c r="DK70" s="1">
        <v>0.5</v>
      </c>
      <c r="DL70" s="1">
        <v>0</v>
      </c>
      <c r="DN70" s="1"/>
      <c r="DO70" s="1">
        <f>VLOOKUP(AX12,DG69:DL72,6,0)</f>
        <v>4.3499999999999996</v>
      </c>
    </row>
    <row r="71" spans="5:119" ht="8.1" customHeight="1" x14ac:dyDescent="0.15">
      <c r="E71" s="303"/>
      <c r="F71" s="304"/>
      <c r="G71" s="152"/>
      <c r="H71" s="153"/>
      <c r="I71" s="153"/>
      <c r="J71" s="153"/>
      <c r="K71" s="153"/>
      <c r="L71" s="154"/>
      <c r="M71" s="130"/>
      <c r="N71" s="131"/>
      <c r="O71" s="131"/>
      <c r="P71" s="131"/>
      <c r="Q71" s="131"/>
      <c r="R71" s="131"/>
      <c r="S71" s="131"/>
      <c r="T71" s="131"/>
      <c r="U71" s="131"/>
      <c r="V71" s="131"/>
      <c r="W71" s="132"/>
      <c r="X71" s="143"/>
      <c r="Y71" s="144"/>
      <c r="Z71" s="144"/>
      <c r="AA71" s="144"/>
      <c r="AB71" s="144"/>
      <c r="AC71" s="144"/>
      <c r="AD71" s="144"/>
      <c r="AE71" s="144"/>
      <c r="AF71" s="144"/>
      <c r="AG71" s="144"/>
      <c r="AH71" s="144"/>
      <c r="AI71" s="144"/>
      <c r="AJ71" s="144"/>
      <c r="AK71" s="145"/>
      <c r="AL71" s="130"/>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5"/>
      <c r="BI71" s="95"/>
      <c r="BJ71" s="96"/>
      <c r="BK71" s="96"/>
      <c r="BL71" s="96"/>
      <c r="BM71" s="96"/>
      <c r="BN71" s="96"/>
      <c r="BO71" s="96"/>
      <c r="BP71" s="96"/>
      <c r="BQ71" s="96"/>
      <c r="BR71" s="96"/>
      <c r="BS71" s="96"/>
      <c r="BT71" s="96"/>
      <c r="BU71" s="96"/>
      <c r="BV71" s="96"/>
      <c r="BW71" s="100"/>
      <c r="BX71" s="334"/>
      <c r="BY71" s="195"/>
      <c r="BZ71" s="195"/>
      <c r="CA71" s="195"/>
      <c r="CB71" s="335"/>
      <c r="CC71" s="194"/>
      <c r="CD71" s="195"/>
      <c r="CE71" s="195"/>
      <c r="CF71" s="195"/>
      <c r="CG71" s="335"/>
      <c r="CH71" s="195"/>
      <c r="CI71" s="195"/>
      <c r="CJ71" s="195"/>
      <c r="CK71" s="195"/>
      <c r="CL71" s="196"/>
      <c r="CM71" s="114"/>
      <c r="CN71" s="114"/>
      <c r="CO71" s="114"/>
      <c r="CP71" s="114"/>
      <c r="CQ71" s="114"/>
      <c r="CR71" s="114"/>
      <c r="CS71" s="114"/>
      <c r="CT71" s="114"/>
      <c r="CU71" s="114"/>
      <c r="CV71" s="114"/>
      <c r="CW71" s="114"/>
      <c r="CX71" s="114"/>
      <c r="CY71" s="114"/>
      <c r="CZ71" s="114"/>
      <c r="DA71" s="114"/>
      <c r="DB71" s="114"/>
      <c r="DG71" s="1" t="s">
        <v>15</v>
      </c>
      <c r="DH71" s="1" t="s">
        <v>16</v>
      </c>
      <c r="DI71" s="1" t="s">
        <v>17</v>
      </c>
      <c r="DJ71" s="1" t="s">
        <v>18</v>
      </c>
      <c r="DK71" s="1">
        <v>4.79</v>
      </c>
      <c r="DL71" s="1">
        <v>4.3499999999999996</v>
      </c>
    </row>
    <row r="72" spans="5:119" ht="8.1" customHeight="1" x14ac:dyDescent="0.15">
      <c r="E72" s="303"/>
      <c r="F72" s="304"/>
      <c r="G72" s="152"/>
      <c r="H72" s="153"/>
      <c r="I72" s="153"/>
      <c r="J72" s="153"/>
      <c r="K72" s="153"/>
      <c r="L72" s="154"/>
      <c r="M72" s="130"/>
      <c r="N72" s="131"/>
      <c r="O72" s="131"/>
      <c r="P72" s="131"/>
      <c r="Q72" s="131"/>
      <c r="R72" s="131"/>
      <c r="S72" s="131"/>
      <c r="T72" s="131"/>
      <c r="U72" s="131"/>
      <c r="V72" s="131"/>
      <c r="W72" s="132"/>
      <c r="X72" s="143"/>
      <c r="Y72" s="144"/>
      <c r="Z72" s="144"/>
      <c r="AA72" s="144"/>
      <c r="AB72" s="144"/>
      <c r="AC72" s="144"/>
      <c r="AD72" s="144"/>
      <c r="AE72" s="144"/>
      <c r="AF72" s="144"/>
      <c r="AG72" s="144"/>
      <c r="AH72" s="144"/>
      <c r="AI72" s="144"/>
      <c r="AJ72" s="144"/>
      <c r="AK72" s="145"/>
      <c r="AL72" s="130"/>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5"/>
      <c r="BI72" s="95"/>
      <c r="BJ72" s="96"/>
      <c r="BK72" s="96"/>
      <c r="BL72" s="96"/>
      <c r="BM72" s="96"/>
      <c r="BN72" s="96"/>
      <c r="BO72" s="96"/>
      <c r="BP72" s="96"/>
      <c r="BQ72" s="96"/>
      <c r="BR72" s="96"/>
      <c r="BS72" s="96"/>
      <c r="BT72" s="96"/>
      <c r="BU72" s="96"/>
      <c r="BV72" s="96"/>
      <c r="BW72" s="100"/>
      <c r="BX72" s="334"/>
      <c r="BY72" s="195"/>
      <c r="BZ72" s="195"/>
      <c r="CA72" s="195"/>
      <c r="CB72" s="335"/>
      <c r="CC72" s="194"/>
      <c r="CD72" s="195"/>
      <c r="CE72" s="195"/>
      <c r="CF72" s="195"/>
      <c r="CG72" s="335"/>
      <c r="CH72" s="195"/>
      <c r="CI72" s="195"/>
      <c r="CJ72" s="195"/>
      <c r="CK72" s="195"/>
      <c r="CL72" s="196"/>
      <c r="CM72" s="114"/>
      <c r="CN72" s="114"/>
      <c r="CO72" s="114"/>
      <c r="CP72" s="114"/>
      <c r="CQ72" s="114"/>
      <c r="CR72" s="114"/>
      <c r="CS72" s="114"/>
      <c r="CT72" s="114"/>
      <c r="CU72" s="114"/>
      <c r="CV72" s="114"/>
      <c r="CW72" s="114"/>
      <c r="CX72" s="114"/>
      <c r="CY72" s="114"/>
      <c r="CZ72" s="114"/>
      <c r="DA72" s="114"/>
      <c r="DB72" s="114"/>
      <c r="DG72" s="1" t="s">
        <v>199</v>
      </c>
      <c r="DH72" s="1" t="s">
        <v>13</v>
      </c>
      <c r="DI72" s="1" t="s">
        <v>14</v>
      </c>
      <c r="DJ72" s="1" t="s">
        <v>198</v>
      </c>
      <c r="DK72" s="1">
        <v>0.5</v>
      </c>
      <c r="DL72" s="1">
        <v>0</v>
      </c>
    </row>
    <row r="73" spans="5:119" ht="8.1" customHeight="1" x14ac:dyDescent="0.15">
      <c r="E73" s="303"/>
      <c r="F73" s="304"/>
      <c r="G73" s="152"/>
      <c r="H73" s="153"/>
      <c r="I73" s="153"/>
      <c r="J73" s="153"/>
      <c r="K73" s="153"/>
      <c r="L73" s="154"/>
      <c r="M73" s="130"/>
      <c r="N73" s="131"/>
      <c r="O73" s="131"/>
      <c r="P73" s="131"/>
      <c r="Q73" s="131"/>
      <c r="R73" s="131"/>
      <c r="S73" s="131"/>
      <c r="T73" s="131"/>
      <c r="U73" s="131"/>
      <c r="V73" s="131"/>
      <c r="W73" s="132"/>
      <c r="X73" s="143"/>
      <c r="Y73" s="144"/>
      <c r="Z73" s="144"/>
      <c r="AA73" s="144"/>
      <c r="AB73" s="144"/>
      <c r="AC73" s="144"/>
      <c r="AD73" s="144"/>
      <c r="AE73" s="144"/>
      <c r="AF73" s="144"/>
      <c r="AG73" s="144"/>
      <c r="AH73" s="144"/>
      <c r="AI73" s="144"/>
      <c r="AJ73" s="144"/>
      <c r="AK73" s="145"/>
      <c r="AL73" s="130"/>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5"/>
      <c r="BI73" s="95"/>
      <c r="BJ73" s="96"/>
      <c r="BK73" s="96"/>
      <c r="BL73" s="96"/>
      <c r="BM73" s="96"/>
      <c r="BN73" s="96"/>
      <c r="BO73" s="96"/>
      <c r="BP73" s="96"/>
      <c r="BQ73" s="96"/>
      <c r="BR73" s="96"/>
      <c r="BS73" s="96"/>
      <c r="BT73" s="96"/>
      <c r="BU73" s="96"/>
      <c r="BV73" s="96"/>
      <c r="BW73" s="100"/>
      <c r="BX73" s="334"/>
      <c r="BY73" s="195"/>
      <c r="BZ73" s="195"/>
      <c r="CA73" s="195"/>
      <c r="CB73" s="335"/>
      <c r="CC73" s="194"/>
      <c r="CD73" s="195"/>
      <c r="CE73" s="195"/>
      <c r="CF73" s="195"/>
      <c r="CG73" s="335"/>
      <c r="CH73" s="195"/>
      <c r="CI73" s="195"/>
      <c r="CJ73" s="195"/>
      <c r="CK73" s="195"/>
      <c r="CL73" s="196"/>
      <c r="CM73" s="114"/>
      <c r="CN73" s="114"/>
      <c r="CO73" s="114"/>
      <c r="CP73" s="114"/>
      <c r="CQ73" s="114"/>
      <c r="CR73" s="114"/>
      <c r="CS73" s="114"/>
      <c r="CT73" s="114"/>
      <c r="CU73" s="114"/>
      <c r="CV73" s="114"/>
      <c r="CW73" s="114"/>
      <c r="CX73" s="114"/>
      <c r="CY73" s="114"/>
      <c r="CZ73" s="114"/>
      <c r="DA73" s="114"/>
      <c r="DB73" s="114"/>
    </row>
    <row r="74" spans="5:119" ht="8.1" customHeight="1" x14ac:dyDescent="0.15">
      <c r="E74" s="303"/>
      <c r="F74" s="304"/>
      <c r="G74" s="152"/>
      <c r="H74" s="153"/>
      <c r="I74" s="153"/>
      <c r="J74" s="153"/>
      <c r="K74" s="153"/>
      <c r="L74" s="154"/>
      <c r="M74" s="130"/>
      <c r="N74" s="131"/>
      <c r="O74" s="131"/>
      <c r="P74" s="131"/>
      <c r="Q74" s="131"/>
      <c r="R74" s="131"/>
      <c r="S74" s="131"/>
      <c r="T74" s="131"/>
      <c r="U74" s="131"/>
      <c r="V74" s="131"/>
      <c r="W74" s="132"/>
      <c r="X74" s="143"/>
      <c r="Y74" s="144"/>
      <c r="Z74" s="144"/>
      <c r="AA74" s="144"/>
      <c r="AB74" s="144"/>
      <c r="AC74" s="144"/>
      <c r="AD74" s="144"/>
      <c r="AE74" s="144"/>
      <c r="AF74" s="144"/>
      <c r="AG74" s="144"/>
      <c r="AH74" s="144"/>
      <c r="AI74" s="144"/>
      <c r="AJ74" s="144"/>
      <c r="AK74" s="145"/>
      <c r="AL74" s="130"/>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5"/>
      <c r="BI74" s="95"/>
      <c r="BJ74" s="96"/>
      <c r="BK74" s="96"/>
      <c r="BL74" s="96"/>
      <c r="BM74" s="96"/>
      <c r="BN74" s="96"/>
      <c r="BO74" s="96"/>
      <c r="BP74" s="96"/>
      <c r="BQ74" s="96"/>
      <c r="BR74" s="96"/>
      <c r="BS74" s="96"/>
      <c r="BT74" s="96"/>
      <c r="BU74" s="96"/>
      <c r="BV74" s="96"/>
      <c r="BW74" s="100"/>
      <c r="BX74" s="334"/>
      <c r="BY74" s="195"/>
      <c r="BZ74" s="195"/>
      <c r="CA74" s="195"/>
      <c r="CB74" s="335"/>
      <c r="CC74" s="194"/>
      <c r="CD74" s="195"/>
      <c r="CE74" s="195"/>
      <c r="CF74" s="195"/>
      <c r="CG74" s="335"/>
      <c r="CH74" s="195"/>
      <c r="CI74" s="195"/>
      <c r="CJ74" s="195"/>
      <c r="CK74" s="195"/>
      <c r="CL74" s="196"/>
      <c r="CM74" s="114"/>
      <c r="CN74" s="114"/>
      <c r="CO74" s="114"/>
      <c r="CP74" s="114"/>
      <c r="CQ74" s="114"/>
      <c r="CR74" s="114"/>
      <c r="CS74" s="114"/>
      <c r="CT74" s="114"/>
      <c r="CU74" s="114"/>
      <c r="CV74" s="114"/>
      <c r="CW74" s="114"/>
      <c r="CX74" s="114"/>
      <c r="CY74" s="114"/>
      <c r="CZ74" s="114"/>
      <c r="DA74" s="114"/>
      <c r="DB74" s="114"/>
    </row>
    <row r="75" spans="5:119" ht="8.1" customHeight="1" x14ac:dyDescent="0.15">
      <c r="E75" s="303"/>
      <c r="F75" s="304"/>
      <c r="G75" s="152"/>
      <c r="H75" s="153"/>
      <c r="I75" s="153"/>
      <c r="J75" s="153"/>
      <c r="K75" s="153"/>
      <c r="L75" s="154"/>
      <c r="M75" s="130"/>
      <c r="N75" s="131"/>
      <c r="O75" s="131"/>
      <c r="P75" s="131"/>
      <c r="Q75" s="131"/>
      <c r="R75" s="131"/>
      <c r="S75" s="131"/>
      <c r="T75" s="131"/>
      <c r="U75" s="131"/>
      <c r="V75" s="131"/>
      <c r="W75" s="132"/>
      <c r="X75" s="143"/>
      <c r="Y75" s="144"/>
      <c r="Z75" s="144"/>
      <c r="AA75" s="144"/>
      <c r="AB75" s="144"/>
      <c r="AC75" s="144"/>
      <c r="AD75" s="144"/>
      <c r="AE75" s="144"/>
      <c r="AF75" s="144"/>
      <c r="AG75" s="144"/>
      <c r="AH75" s="144"/>
      <c r="AI75" s="144"/>
      <c r="AJ75" s="144"/>
      <c r="AK75" s="145"/>
      <c r="AL75" s="130"/>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5"/>
      <c r="BI75" s="95"/>
      <c r="BJ75" s="96"/>
      <c r="BK75" s="96"/>
      <c r="BL75" s="96"/>
      <c r="BM75" s="96"/>
      <c r="BN75" s="96"/>
      <c r="BO75" s="96"/>
      <c r="BP75" s="96"/>
      <c r="BQ75" s="96"/>
      <c r="BR75" s="96"/>
      <c r="BS75" s="96"/>
      <c r="BT75" s="96"/>
      <c r="BU75" s="96"/>
      <c r="BV75" s="96"/>
      <c r="BW75" s="100"/>
      <c r="BX75" s="334"/>
      <c r="BY75" s="195"/>
      <c r="BZ75" s="195"/>
      <c r="CA75" s="195"/>
      <c r="CB75" s="335"/>
      <c r="CC75" s="194"/>
      <c r="CD75" s="195"/>
      <c r="CE75" s="195"/>
      <c r="CF75" s="195"/>
      <c r="CG75" s="335"/>
      <c r="CH75" s="195"/>
      <c r="CI75" s="195"/>
      <c r="CJ75" s="195"/>
      <c r="CK75" s="195"/>
      <c r="CL75" s="196"/>
      <c r="CM75" s="114"/>
      <c r="CN75" s="114"/>
      <c r="CO75" s="114"/>
      <c r="CP75" s="114"/>
      <c r="CQ75" s="114"/>
      <c r="CR75" s="114"/>
      <c r="CS75" s="114"/>
      <c r="CT75" s="114"/>
      <c r="CU75" s="114"/>
      <c r="CV75" s="114"/>
      <c r="CW75" s="114"/>
      <c r="CX75" s="114"/>
      <c r="CY75" s="114"/>
      <c r="CZ75" s="114"/>
      <c r="DA75" s="114"/>
      <c r="DB75" s="114"/>
    </row>
    <row r="76" spans="5:119" ht="8.1" customHeight="1" x14ac:dyDescent="0.15">
      <c r="E76" s="303"/>
      <c r="F76" s="304"/>
      <c r="G76" s="152"/>
      <c r="H76" s="153"/>
      <c r="I76" s="153"/>
      <c r="J76" s="153"/>
      <c r="K76" s="153"/>
      <c r="L76" s="154"/>
      <c r="M76" s="130"/>
      <c r="N76" s="131"/>
      <c r="O76" s="131"/>
      <c r="P76" s="131"/>
      <c r="Q76" s="131"/>
      <c r="R76" s="131"/>
      <c r="S76" s="131"/>
      <c r="T76" s="131"/>
      <c r="U76" s="131"/>
      <c r="V76" s="131"/>
      <c r="W76" s="132"/>
      <c r="X76" s="143"/>
      <c r="Y76" s="144"/>
      <c r="Z76" s="144"/>
      <c r="AA76" s="144"/>
      <c r="AB76" s="144"/>
      <c r="AC76" s="144"/>
      <c r="AD76" s="144"/>
      <c r="AE76" s="144"/>
      <c r="AF76" s="144"/>
      <c r="AG76" s="144"/>
      <c r="AH76" s="144"/>
      <c r="AI76" s="144"/>
      <c r="AJ76" s="144"/>
      <c r="AK76" s="145"/>
      <c r="AL76" s="130"/>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5"/>
      <c r="BI76" s="95"/>
      <c r="BJ76" s="96"/>
      <c r="BK76" s="96"/>
      <c r="BL76" s="96"/>
      <c r="BM76" s="96"/>
      <c r="BN76" s="96"/>
      <c r="BO76" s="96"/>
      <c r="BP76" s="96"/>
      <c r="BQ76" s="96"/>
      <c r="BR76" s="96"/>
      <c r="BS76" s="96"/>
      <c r="BT76" s="96"/>
      <c r="BU76" s="96"/>
      <c r="BV76" s="96"/>
      <c r="BW76" s="100"/>
      <c r="BX76" s="334"/>
      <c r="BY76" s="195"/>
      <c r="BZ76" s="195"/>
      <c r="CA76" s="195"/>
      <c r="CB76" s="335"/>
      <c r="CC76" s="194"/>
      <c r="CD76" s="195"/>
      <c r="CE76" s="195"/>
      <c r="CF76" s="195"/>
      <c r="CG76" s="335"/>
      <c r="CH76" s="195"/>
      <c r="CI76" s="195"/>
      <c r="CJ76" s="195"/>
      <c r="CK76" s="195"/>
      <c r="CL76" s="196"/>
      <c r="CM76" s="114"/>
      <c r="CN76" s="114"/>
      <c r="CO76" s="114"/>
      <c r="CP76" s="114"/>
      <c r="CQ76" s="114"/>
      <c r="CR76" s="114"/>
      <c r="CS76" s="114"/>
      <c r="CT76" s="114"/>
      <c r="CU76" s="114"/>
      <c r="CV76" s="114"/>
      <c r="CW76" s="114"/>
      <c r="CX76" s="114"/>
      <c r="CY76" s="114"/>
      <c r="CZ76" s="114"/>
      <c r="DA76" s="114"/>
      <c r="DB76" s="114"/>
    </row>
    <row r="77" spans="5:119" ht="8.1" customHeight="1" x14ac:dyDescent="0.15">
      <c r="E77" s="303"/>
      <c r="F77" s="304"/>
      <c r="G77" s="152"/>
      <c r="H77" s="153"/>
      <c r="I77" s="153"/>
      <c r="J77" s="153"/>
      <c r="K77" s="153"/>
      <c r="L77" s="154"/>
      <c r="M77" s="130"/>
      <c r="N77" s="131"/>
      <c r="O77" s="131"/>
      <c r="P77" s="131"/>
      <c r="Q77" s="131"/>
      <c r="R77" s="131"/>
      <c r="S77" s="131"/>
      <c r="T77" s="131"/>
      <c r="U77" s="131"/>
      <c r="V77" s="131"/>
      <c r="W77" s="132"/>
      <c r="X77" s="143"/>
      <c r="Y77" s="144"/>
      <c r="Z77" s="144"/>
      <c r="AA77" s="144"/>
      <c r="AB77" s="144"/>
      <c r="AC77" s="144"/>
      <c r="AD77" s="144"/>
      <c r="AE77" s="144"/>
      <c r="AF77" s="144"/>
      <c r="AG77" s="144"/>
      <c r="AH77" s="144"/>
      <c r="AI77" s="144"/>
      <c r="AJ77" s="144"/>
      <c r="AK77" s="145"/>
      <c r="AL77" s="130"/>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5"/>
      <c r="BI77" s="95"/>
      <c r="BJ77" s="96"/>
      <c r="BK77" s="96"/>
      <c r="BL77" s="96"/>
      <c r="BM77" s="96"/>
      <c r="BN77" s="96"/>
      <c r="BO77" s="96"/>
      <c r="BP77" s="96"/>
      <c r="BQ77" s="96"/>
      <c r="BR77" s="96"/>
      <c r="BS77" s="96"/>
      <c r="BT77" s="96"/>
      <c r="BU77" s="96"/>
      <c r="BV77" s="96"/>
      <c r="BW77" s="100"/>
      <c r="BX77" s="334"/>
      <c r="BY77" s="195"/>
      <c r="BZ77" s="195"/>
      <c r="CA77" s="195"/>
      <c r="CB77" s="335"/>
      <c r="CC77" s="194"/>
      <c r="CD77" s="195"/>
      <c r="CE77" s="195"/>
      <c r="CF77" s="195"/>
      <c r="CG77" s="335"/>
      <c r="CH77" s="195"/>
      <c r="CI77" s="195"/>
      <c r="CJ77" s="195"/>
      <c r="CK77" s="195"/>
      <c r="CL77" s="196"/>
      <c r="CM77" s="114"/>
      <c r="CN77" s="114"/>
      <c r="CO77" s="114"/>
      <c r="CP77" s="114"/>
      <c r="CQ77" s="114"/>
      <c r="CR77" s="114"/>
      <c r="CS77" s="114"/>
      <c r="CT77" s="114"/>
      <c r="CU77" s="114"/>
      <c r="CV77" s="114"/>
      <c r="CW77" s="114"/>
      <c r="CX77" s="114"/>
      <c r="CY77" s="114"/>
      <c r="CZ77" s="114"/>
      <c r="DA77" s="114"/>
      <c r="DB77" s="114"/>
    </row>
    <row r="78" spans="5:119" ht="8.1" customHeight="1" x14ac:dyDescent="0.15">
      <c r="E78" s="303"/>
      <c r="F78" s="304"/>
      <c r="G78" s="152"/>
      <c r="H78" s="153"/>
      <c r="I78" s="153"/>
      <c r="J78" s="153"/>
      <c r="K78" s="153"/>
      <c r="L78" s="154"/>
      <c r="M78" s="130"/>
      <c r="N78" s="131"/>
      <c r="O78" s="131"/>
      <c r="P78" s="131"/>
      <c r="Q78" s="131"/>
      <c r="R78" s="131"/>
      <c r="S78" s="131"/>
      <c r="T78" s="131"/>
      <c r="U78" s="131"/>
      <c r="V78" s="131"/>
      <c r="W78" s="132"/>
      <c r="X78" s="143"/>
      <c r="Y78" s="144"/>
      <c r="Z78" s="144"/>
      <c r="AA78" s="144"/>
      <c r="AB78" s="144"/>
      <c r="AC78" s="144"/>
      <c r="AD78" s="144"/>
      <c r="AE78" s="144"/>
      <c r="AF78" s="144"/>
      <c r="AG78" s="144"/>
      <c r="AH78" s="144"/>
      <c r="AI78" s="144"/>
      <c r="AJ78" s="144"/>
      <c r="AK78" s="145"/>
      <c r="AL78" s="130"/>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5"/>
      <c r="BI78" s="95"/>
      <c r="BJ78" s="96"/>
      <c r="BK78" s="96"/>
      <c r="BL78" s="96"/>
      <c r="BM78" s="96"/>
      <c r="BN78" s="96"/>
      <c r="BO78" s="96"/>
      <c r="BP78" s="96"/>
      <c r="BQ78" s="96"/>
      <c r="BR78" s="96"/>
      <c r="BS78" s="96"/>
      <c r="BT78" s="96"/>
      <c r="BU78" s="96"/>
      <c r="BV78" s="96"/>
      <c r="BW78" s="100"/>
      <c r="BX78" s="334"/>
      <c r="BY78" s="195"/>
      <c r="BZ78" s="195"/>
      <c r="CA78" s="195"/>
      <c r="CB78" s="335"/>
      <c r="CC78" s="194"/>
      <c r="CD78" s="195"/>
      <c r="CE78" s="195"/>
      <c r="CF78" s="195"/>
      <c r="CG78" s="335"/>
      <c r="CH78" s="195"/>
      <c r="CI78" s="195"/>
      <c r="CJ78" s="195"/>
      <c r="CK78" s="195"/>
      <c r="CL78" s="196"/>
      <c r="CM78" s="114"/>
      <c r="CN78" s="114"/>
      <c r="CO78" s="114"/>
      <c r="CP78" s="114"/>
      <c r="CQ78" s="114"/>
      <c r="CR78" s="114"/>
      <c r="CS78" s="114"/>
      <c r="CT78" s="114"/>
      <c r="CU78" s="114"/>
      <c r="CV78" s="114"/>
      <c r="CW78" s="114"/>
      <c r="CX78" s="114"/>
      <c r="CY78" s="114"/>
      <c r="CZ78" s="114"/>
      <c r="DA78" s="114"/>
      <c r="DB78" s="114"/>
    </row>
    <row r="79" spans="5:119" ht="8.1" customHeight="1" x14ac:dyDescent="0.15">
      <c r="E79" s="305"/>
      <c r="F79" s="306"/>
      <c r="G79" s="341"/>
      <c r="H79" s="342"/>
      <c r="I79" s="342"/>
      <c r="J79" s="342"/>
      <c r="K79" s="342"/>
      <c r="L79" s="343"/>
      <c r="M79" s="137"/>
      <c r="N79" s="138"/>
      <c r="O79" s="138"/>
      <c r="P79" s="138"/>
      <c r="Q79" s="138"/>
      <c r="R79" s="138"/>
      <c r="S79" s="138"/>
      <c r="T79" s="138"/>
      <c r="U79" s="138"/>
      <c r="V79" s="138"/>
      <c r="W79" s="139"/>
      <c r="X79" s="177"/>
      <c r="Y79" s="178"/>
      <c r="Z79" s="178"/>
      <c r="AA79" s="178"/>
      <c r="AB79" s="178"/>
      <c r="AC79" s="178"/>
      <c r="AD79" s="178"/>
      <c r="AE79" s="178"/>
      <c r="AF79" s="178"/>
      <c r="AG79" s="178"/>
      <c r="AH79" s="178"/>
      <c r="AI79" s="178"/>
      <c r="AJ79" s="178"/>
      <c r="AK79" s="179"/>
      <c r="AL79" s="177"/>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9"/>
      <c r="BI79" s="97"/>
      <c r="BJ79" s="98"/>
      <c r="BK79" s="98"/>
      <c r="BL79" s="98"/>
      <c r="BM79" s="98"/>
      <c r="BN79" s="98"/>
      <c r="BO79" s="98"/>
      <c r="BP79" s="98"/>
      <c r="BQ79" s="98"/>
      <c r="BR79" s="98"/>
      <c r="BS79" s="98"/>
      <c r="BT79" s="98"/>
      <c r="BU79" s="98"/>
      <c r="BV79" s="98"/>
      <c r="BW79" s="101"/>
      <c r="BX79" s="392"/>
      <c r="BY79" s="393"/>
      <c r="BZ79" s="393"/>
      <c r="CA79" s="393"/>
      <c r="CB79" s="394"/>
      <c r="CC79" s="408"/>
      <c r="CD79" s="393"/>
      <c r="CE79" s="393"/>
      <c r="CF79" s="393"/>
      <c r="CG79" s="394"/>
      <c r="CH79" s="393"/>
      <c r="CI79" s="393"/>
      <c r="CJ79" s="393"/>
      <c r="CK79" s="393"/>
      <c r="CL79" s="409"/>
      <c r="CM79" s="114"/>
      <c r="CN79" s="114"/>
      <c r="CO79" s="114"/>
      <c r="CP79" s="114"/>
      <c r="CQ79" s="114"/>
      <c r="CR79" s="114"/>
      <c r="CS79" s="114"/>
      <c r="CT79" s="114"/>
      <c r="CU79" s="114"/>
      <c r="CV79" s="114"/>
      <c r="CW79" s="114"/>
      <c r="CX79" s="114"/>
      <c r="CY79" s="114"/>
      <c r="CZ79" s="114"/>
      <c r="DA79" s="114"/>
      <c r="DB79" s="114"/>
    </row>
    <row r="80" spans="5:119" ht="8.1" customHeight="1" x14ac:dyDescent="0.15">
      <c r="E80" s="301" t="s">
        <v>138</v>
      </c>
      <c r="F80" s="302"/>
      <c r="G80" s="115" t="s">
        <v>41</v>
      </c>
      <c r="H80" s="116"/>
      <c r="I80" s="116"/>
      <c r="J80" s="116"/>
      <c r="K80" s="116"/>
      <c r="L80" s="117"/>
      <c r="M80" s="155" t="s">
        <v>139</v>
      </c>
      <c r="N80" s="156"/>
      <c r="O80" s="156"/>
      <c r="P80" s="156"/>
      <c r="Q80" s="156"/>
      <c r="R80" s="156"/>
      <c r="S80" s="156"/>
      <c r="T80" s="156"/>
      <c r="U80" s="156"/>
      <c r="V80" s="156"/>
      <c r="W80" s="157"/>
      <c r="X80" s="143" t="str">
        <f>IF(AX12="","?",VLOOKUP(AX12,DG69:DL72,2,0))</f>
        <v>残存厚みの確認</v>
      </c>
      <c r="Y80" s="144"/>
      <c r="Z80" s="144"/>
      <c r="AA80" s="144"/>
      <c r="AB80" s="144"/>
      <c r="AC80" s="144"/>
      <c r="AD80" s="144"/>
      <c r="AE80" s="144"/>
      <c r="AF80" s="144"/>
      <c r="AG80" s="144"/>
      <c r="AH80" s="144"/>
      <c r="AI80" s="144"/>
      <c r="AJ80" s="144"/>
      <c r="AK80" s="145"/>
      <c r="AL80" s="384" t="str">
        <f>IF(AX12="","?",VLOOKUP(AX12,DG69:DL72,3,0))</f>
        <v>残存厚みが4.79mm以上でないこと（要重点点検）</v>
      </c>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6"/>
      <c r="BI80" s="53"/>
      <c r="BJ80" s="23"/>
      <c r="BK80" s="396"/>
      <c r="BL80" s="396"/>
      <c r="BM80" s="396"/>
      <c r="BN80" s="396"/>
      <c r="BO80" s="396"/>
      <c r="BP80" s="396"/>
      <c r="BQ80" s="396"/>
      <c r="BR80" s="396"/>
      <c r="BS80" s="395" t="s">
        <v>108</v>
      </c>
      <c r="BT80" s="395"/>
      <c r="BU80" s="395"/>
      <c r="BV80" s="54"/>
      <c r="BW80" s="55"/>
      <c r="BX80" s="215" t="str">
        <f>IF(BK80="","",IF(BK80&gt;=DO69,"○",""))</f>
        <v/>
      </c>
      <c r="BY80" s="215"/>
      <c r="BZ80" s="215"/>
      <c r="CA80" s="215"/>
      <c r="CB80" s="216"/>
      <c r="CC80" s="336" t="str">
        <f>IF(BK80="","",IF(AND(BK80&lt;DO69,BK80&gt;DO70),"○",""))</f>
        <v/>
      </c>
      <c r="CD80" s="230"/>
      <c r="CE80" s="230"/>
      <c r="CF80" s="230"/>
      <c r="CG80" s="231"/>
      <c r="CH80" s="215" t="str">
        <f>IF(BK80="","",IF(BK80&lt;=DO70,"○",""))</f>
        <v/>
      </c>
      <c r="CI80" s="215"/>
      <c r="CJ80" s="215"/>
      <c r="CK80" s="215"/>
      <c r="CL80" s="222"/>
      <c r="CM80" s="361" t="s">
        <v>105</v>
      </c>
      <c r="CN80" s="362"/>
      <c r="CO80" s="362"/>
      <c r="CP80" s="362"/>
      <c r="CQ80" s="362"/>
      <c r="CR80" s="362"/>
      <c r="CS80" s="362"/>
      <c r="CT80" s="362"/>
      <c r="CU80" s="362"/>
      <c r="CV80" s="362"/>
      <c r="CW80" s="362"/>
      <c r="CX80" s="362"/>
      <c r="CY80" s="362"/>
      <c r="CZ80" s="362"/>
      <c r="DA80" s="362"/>
      <c r="DB80" s="362"/>
    </row>
    <row r="81" spans="5:106" ht="8.1" customHeight="1" x14ac:dyDescent="0.15">
      <c r="E81" s="303"/>
      <c r="F81" s="304"/>
      <c r="G81" s="143"/>
      <c r="H81" s="144"/>
      <c r="I81" s="144"/>
      <c r="J81" s="144"/>
      <c r="K81" s="144"/>
      <c r="L81" s="145"/>
      <c r="M81" s="155"/>
      <c r="N81" s="156"/>
      <c r="O81" s="156"/>
      <c r="P81" s="156"/>
      <c r="Q81" s="156"/>
      <c r="R81" s="156"/>
      <c r="S81" s="156"/>
      <c r="T81" s="156"/>
      <c r="U81" s="156"/>
      <c r="V81" s="156"/>
      <c r="W81" s="157"/>
      <c r="X81" s="143"/>
      <c r="Y81" s="144"/>
      <c r="Z81" s="144"/>
      <c r="AA81" s="144"/>
      <c r="AB81" s="144"/>
      <c r="AC81" s="144"/>
      <c r="AD81" s="144"/>
      <c r="AE81" s="144"/>
      <c r="AF81" s="144"/>
      <c r="AG81" s="144"/>
      <c r="AH81" s="144"/>
      <c r="AI81" s="144"/>
      <c r="AJ81" s="144"/>
      <c r="AK81" s="145"/>
      <c r="AL81" s="355"/>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7"/>
      <c r="BI81" s="53"/>
      <c r="BJ81" s="23"/>
      <c r="BK81" s="396"/>
      <c r="BL81" s="396"/>
      <c r="BM81" s="396"/>
      <c r="BN81" s="396"/>
      <c r="BO81" s="396"/>
      <c r="BP81" s="396"/>
      <c r="BQ81" s="396"/>
      <c r="BR81" s="396"/>
      <c r="BS81" s="395"/>
      <c r="BT81" s="395"/>
      <c r="BU81" s="395"/>
      <c r="BV81" s="54"/>
      <c r="BW81" s="55"/>
      <c r="BX81" s="215"/>
      <c r="BY81" s="215"/>
      <c r="BZ81" s="215"/>
      <c r="CA81" s="215"/>
      <c r="CB81" s="216"/>
      <c r="CC81" s="221"/>
      <c r="CD81" s="215"/>
      <c r="CE81" s="215"/>
      <c r="CF81" s="215"/>
      <c r="CG81" s="216"/>
      <c r="CH81" s="215"/>
      <c r="CI81" s="215"/>
      <c r="CJ81" s="215"/>
      <c r="CK81" s="215"/>
      <c r="CL81" s="222"/>
      <c r="CM81" s="361"/>
      <c r="CN81" s="362"/>
      <c r="CO81" s="362"/>
      <c r="CP81" s="362"/>
      <c r="CQ81" s="362"/>
      <c r="CR81" s="362"/>
      <c r="CS81" s="362"/>
      <c r="CT81" s="362"/>
      <c r="CU81" s="362"/>
      <c r="CV81" s="362"/>
      <c r="CW81" s="362"/>
      <c r="CX81" s="362"/>
      <c r="CY81" s="362"/>
      <c r="CZ81" s="362"/>
      <c r="DA81" s="362"/>
      <c r="DB81" s="362"/>
    </row>
    <row r="82" spans="5:106" ht="8.1" customHeight="1" x14ac:dyDescent="0.15">
      <c r="E82" s="303"/>
      <c r="F82" s="304"/>
      <c r="G82" s="143"/>
      <c r="H82" s="144"/>
      <c r="I82" s="144"/>
      <c r="J82" s="144"/>
      <c r="K82" s="144"/>
      <c r="L82" s="145"/>
      <c r="M82" s="155"/>
      <c r="N82" s="156"/>
      <c r="O82" s="156"/>
      <c r="P82" s="156"/>
      <c r="Q82" s="156"/>
      <c r="R82" s="156"/>
      <c r="S82" s="156"/>
      <c r="T82" s="156"/>
      <c r="U82" s="156"/>
      <c r="V82" s="156"/>
      <c r="W82" s="157"/>
      <c r="X82" s="143"/>
      <c r="Y82" s="144"/>
      <c r="Z82" s="144"/>
      <c r="AA82" s="144"/>
      <c r="AB82" s="144"/>
      <c r="AC82" s="144"/>
      <c r="AD82" s="144"/>
      <c r="AE82" s="144"/>
      <c r="AF82" s="144"/>
      <c r="AG82" s="144"/>
      <c r="AH82" s="144"/>
      <c r="AI82" s="144"/>
      <c r="AJ82" s="144"/>
      <c r="AK82" s="145"/>
      <c r="AL82" s="355"/>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7"/>
      <c r="BI82" s="53"/>
      <c r="BJ82" s="23"/>
      <c r="BK82" s="396"/>
      <c r="BL82" s="396"/>
      <c r="BM82" s="396"/>
      <c r="BN82" s="396"/>
      <c r="BO82" s="396"/>
      <c r="BP82" s="396"/>
      <c r="BQ82" s="396"/>
      <c r="BR82" s="396"/>
      <c r="BS82" s="395"/>
      <c r="BT82" s="395"/>
      <c r="BU82" s="395"/>
      <c r="BV82" s="54"/>
      <c r="BW82" s="55"/>
      <c r="BX82" s="215"/>
      <c r="BY82" s="215"/>
      <c r="BZ82" s="215"/>
      <c r="CA82" s="215"/>
      <c r="CB82" s="216"/>
      <c r="CC82" s="221"/>
      <c r="CD82" s="215"/>
      <c r="CE82" s="215"/>
      <c r="CF82" s="215"/>
      <c r="CG82" s="216"/>
      <c r="CH82" s="215"/>
      <c r="CI82" s="215"/>
      <c r="CJ82" s="215"/>
      <c r="CK82" s="215"/>
      <c r="CL82" s="222"/>
      <c r="CM82" s="361"/>
      <c r="CN82" s="362"/>
      <c r="CO82" s="362"/>
      <c r="CP82" s="362"/>
      <c r="CQ82" s="362"/>
      <c r="CR82" s="362"/>
      <c r="CS82" s="362"/>
      <c r="CT82" s="362"/>
      <c r="CU82" s="362"/>
      <c r="CV82" s="362"/>
      <c r="CW82" s="362"/>
      <c r="CX82" s="362"/>
      <c r="CY82" s="362"/>
      <c r="CZ82" s="362"/>
      <c r="DA82" s="362"/>
      <c r="DB82" s="362"/>
    </row>
    <row r="83" spans="5:106" ht="8.1" customHeight="1" x14ac:dyDescent="0.15">
      <c r="E83" s="303"/>
      <c r="F83" s="304"/>
      <c r="G83" s="143"/>
      <c r="H83" s="144"/>
      <c r="I83" s="144"/>
      <c r="J83" s="144"/>
      <c r="K83" s="144"/>
      <c r="L83" s="145"/>
      <c r="M83" s="140"/>
      <c r="N83" s="141"/>
      <c r="O83" s="141"/>
      <c r="P83" s="141"/>
      <c r="Q83" s="141"/>
      <c r="R83" s="141"/>
      <c r="S83" s="141"/>
      <c r="T83" s="141"/>
      <c r="U83" s="141"/>
      <c r="V83" s="141"/>
      <c r="W83" s="142"/>
      <c r="X83" s="143"/>
      <c r="Y83" s="144"/>
      <c r="Z83" s="144"/>
      <c r="AA83" s="144"/>
      <c r="AB83" s="144"/>
      <c r="AC83" s="144"/>
      <c r="AD83" s="144"/>
      <c r="AE83" s="144"/>
      <c r="AF83" s="144"/>
      <c r="AG83" s="144"/>
      <c r="AH83" s="144"/>
      <c r="AI83" s="144"/>
      <c r="AJ83" s="144"/>
      <c r="AK83" s="145"/>
      <c r="AL83" s="355" t="str">
        <f>IF(AX12="","?",VLOOKUP(AX12,DG69:DL72,4,0))</f>
        <v>残存厚みが4.35mm以上でないこと（要是正）</v>
      </c>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7"/>
      <c r="BI83" s="53"/>
      <c r="BJ83" s="23"/>
      <c r="BK83" s="397"/>
      <c r="BL83" s="397"/>
      <c r="BM83" s="397"/>
      <c r="BN83" s="397"/>
      <c r="BO83" s="397"/>
      <c r="BP83" s="397"/>
      <c r="BQ83" s="397"/>
      <c r="BR83" s="397"/>
      <c r="BS83" s="258"/>
      <c r="BT83" s="258"/>
      <c r="BU83" s="258"/>
      <c r="BV83" s="54"/>
      <c r="BW83" s="55"/>
      <c r="BX83" s="215"/>
      <c r="BY83" s="215"/>
      <c r="BZ83" s="215"/>
      <c r="CA83" s="215"/>
      <c r="CB83" s="216"/>
      <c r="CC83" s="221"/>
      <c r="CD83" s="215"/>
      <c r="CE83" s="215"/>
      <c r="CF83" s="215"/>
      <c r="CG83" s="216"/>
      <c r="CH83" s="215"/>
      <c r="CI83" s="215"/>
      <c r="CJ83" s="215"/>
      <c r="CK83" s="215"/>
      <c r="CL83" s="222"/>
      <c r="CM83" s="361"/>
      <c r="CN83" s="362"/>
      <c r="CO83" s="362"/>
      <c r="CP83" s="362"/>
      <c r="CQ83" s="362"/>
      <c r="CR83" s="362"/>
      <c r="CS83" s="362"/>
      <c r="CT83" s="362"/>
      <c r="CU83" s="362"/>
      <c r="CV83" s="362"/>
      <c r="CW83" s="362"/>
      <c r="CX83" s="362"/>
      <c r="CY83" s="362"/>
      <c r="CZ83" s="362"/>
      <c r="DA83" s="362"/>
      <c r="DB83" s="362"/>
    </row>
    <row r="84" spans="5:106" ht="8.1" customHeight="1" x14ac:dyDescent="0.15">
      <c r="E84" s="303"/>
      <c r="F84" s="304"/>
      <c r="G84" s="143"/>
      <c r="H84" s="144"/>
      <c r="I84" s="144"/>
      <c r="J84" s="144"/>
      <c r="K84" s="144"/>
      <c r="L84" s="145"/>
      <c r="M84" s="140"/>
      <c r="N84" s="141"/>
      <c r="O84" s="141"/>
      <c r="P84" s="141"/>
      <c r="Q84" s="141"/>
      <c r="R84" s="141"/>
      <c r="S84" s="141"/>
      <c r="T84" s="141"/>
      <c r="U84" s="141"/>
      <c r="V84" s="141"/>
      <c r="W84" s="142"/>
      <c r="X84" s="143"/>
      <c r="Y84" s="144"/>
      <c r="Z84" s="144"/>
      <c r="AA84" s="144"/>
      <c r="AB84" s="144"/>
      <c r="AC84" s="144"/>
      <c r="AD84" s="144"/>
      <c r="AE84" s="144"/>
      <c r="AF84" s="144"/>
      <c r="AG84" s="144"/>
      <c r="AH84" s="144"/>
      <c r="AI84" s="144"/>
      <c r="AJ84" s="144"/>
      <c r="AK84" s="145"/>
      <c r="AL84" s="355"/>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7"/>
      <c r="BI84" s="53"/>
      <c r="BJ84" s="23"/>
      <c r="BK84" s="56"/>
      <c r="BL84" s="56"/>
      <c r="BM84" s="56"/>
      <c r="BN84" s="56"/>
      <c r="BO84" s="56"/>
      <c r="BP84" s="56"/>
      <c r="BQ84" s="56"/>
      <c r="BR84" s="56"/>
      <c r="BS84" s="57"/>
      <c r="BT84" s="57"/>
      <c r="BU84" s="57"/>
      <c r="BV84" s="54"/>
      <c r="BW84" s="55"/>
      <c r="BX84" s="215"/>
      <c r="BY84" s="215"/>
      <c r="BZ84" s="215"/>
      <c r="CA84" s="215"/>
      <c r="CB84" s="216"/>
      <c r="CC84" s="221"/>
      <c r="CD84" s="215"/>
      <c r="CE84" s="215"/>
      <c r="CF84" s="215"/>
      <c r="CG84" s="216"/>
      <c r="CH84" s="215"/>
      <c r="CI84" s="215"/>
      <c r="CJ84" s="215"/>
      <c r="CK84" s="215"/>
      <c r="CL84" s="222"/>
      <c r="CM84" s="361"/>
      <c r="CN84" s="362"/>
      <c r="CO84" s="362"/>
      <c r="CP84" s="362"/>
      <c r="CQ84" s="362"/>
      <c r="CR84" s="362"/>
      <c r="CS84" s="362"/>
      <c r="CT84" s="362"/>
      <c r="CU84" s="362"/>
      <c r="CV84" s="362"/>
      <c r="CW84" s="362"/>
      <c r="CX84" s="362"/>
      <c r="CY84" s="362"/>
      <c r="CZ84" s="362"/>
      <c r="DA84" s="362"/>
      <c r="DB84" s="362"/>
    </row>
    <row r="85" spans="5:106" ht="8.1" customHeight="1" x14ac:dyDescent="0.15">
      <c r="E85" s="303"/>
      <c r="F85" s="304"/>
      <c r="G85" s="143"/>
      <c r="H85" s="144"/>
      <c r="I85" s="144"/>
      <c r="J85" s="144"/>
      <c r="K85" s="144"/>
      <c r="L85" s="145"/>
      <c r="M85" s="140"/>
      <c r="N85" s="141"/>
      <c r="O85" s="141"/>
      <c r="P85" s="141"/>
      <c r="Q85" s="141"/>
      <c r="R85" s="141"/>
      <c r="S85" s="141"/>
      <c r="T85" s="141"/>
      <c r="U85" s="141"/>
      <c r="V85" s="141"/>
      <c r="W85" s="142"/>
      <c r="X85" s="118"/>
      <c r="Y85" s="119"/>
      <c r="Z85" s="119"/>
      <c r="AA85" s="119"/>
      <c r="AB85" s="119"/>
      <c r="AC85" s="119"/>
      <c r="AD85" s="119"/>
      <c r="AE85" s="119"/>
      <c r="AF85" s="119"/>
      <c r="AG85" s="119"/>
      <c r="AH85" s="119"/>
      <c r="AI85" s="119"/>
      <c r="AJ85" s="119"/>
      <c r="AK85" s="120"/>
      <c r="AL85" s="358"/>
      <c r="AM85" s="359"/>
      <c r="AN85" s="359"/>
      <c r="AO85" s="359"/>
      <c r="AP85" s="359"/>
      <c r="AQ85" s="359"/>
      <c r="AR85" s="359"/>
      <c r="AS85" s="359"/>
      <c r="AT85" s="359"/>
      <c r="AU85" s="359"/>
      <c r="AV85" s="359"/>
      <c r="AW85" s="359"/>
      <c r="AX85" s="359"/>
      <c r="AY85" s="359"/>
      <c r="AZ85" s="359"/>
      <c r="BA85" s="359"/>
      <c r="BB85" s="359"/>
      <c r="BC85" s="359"/>
      <c r="BD85" s="359"/>
      <c r="BE85" s="359"/>
      <c r="BF85" s="359"/>
      <c r="BG85" s="359"/>
      <c r="BH85" s="360"/>
      <c r="BI85" s="58"/>
      <c r="BJ85" s="59"/>
      <c r="BK85" s="59"/>
      <c r="BL85" s="59"/>
      <c r="BM85" s="59"/>
      <c r="BN85" s="59"/>
      <c r="BO85" s="59"/>
      <c r="BP85" s="59"/>
      <c r="BQ85" s="59"/>
      <c r="BR85" s="59"/>
      <c r="BS85" s="59"/>
      <c r="BT85" s="59"/>
      <c r="BU85" s="59"/>
      <c r="BV85" s="59"/>
      <c r="BW85" s="60"/>
      <c r="BX85" s="232"/>
      <c r="BY85" s="232"/>
      <c r="BZ85" s="232"/>
      <c r="CA85" s="232"/>
      <c r="CB85" s="233"/>
      <c r="CC85" s="254"/>
      <c r="CD85" s="232"/>
      <c r="CE85" s="232"/>
      <c r="CF85" s="232"/>
      <c r="CG85" s="233"/>
      <c r="CH85" s="232"/>
      <c r="CI85" s="232"/>
      <c r="CJ85" s="232"/>
      <c r="CK85" s="232"/>
      <c r="CL85" s="276"/>
      <c r="CM85" s="362"/>
      <c r="CN85" s="362"/>
      <c r="CO85" s="362"/>
      <c r="CP85" s="362"/>
      <c r="CQ85" s="362"/>
      <c r="CR85" s="362"/>
      <c r="CS85" s="362"/>
      <c r="CT85" s="362"/>
      <c r="CU85" s="362"/>
      <c r="CV85" s="362"/>
      <c r="CW85" s="362"/>
      <c r="CX85" s="362"/>
      <c r="CY85" s="362"/>
      <c r="CZ85" s="362"/>
      <c r="DA85" s="362"/>
      <c r="DB85" s="362"/>
    </row>
    <row r="86" spans="5:106" ht="8.1" customHeight="1" x14ac:dyDescent="0.15">
      <c r="E86" s="303"/>
      <c r="F86" s="304"/>
      <c r="G86" s="143"/>
      <c r="H86" s="144"/>
      <c r="I86" s="144"/>
      <c r="J86" s="144"/>
      <c r="K86" s="144"/>
      <c r="L86" s="145"/>
      <c r="M86" s="140" t="s">
        <v>140</v>
      </c>
      <c r="N86" s="141"/>
      <c r="O86" s="141"/>
      <c r="P86" s="141"/>
      <c r="Q86" s="141"/>
      <c r="R86" s="141"/>
      <c r="S86" s="141"/>
      <c r="T86" s="141"/>
      <c r="U86" s="141"/>
      <c r="V86" s="141"/>
      <c r="W86" s="142"/>
      <c r="X86" s="149" t="s">
        <v>118</v>
      </c>
      <c r="Y86" s="150"/>
      <c r="Z86" s="150"/>
      <c r="AA86" s="150"/>
      <c r="AB86" s="150"/>
      <c r="AC86" s="150"/>
      <c r="AD86" s="150"/>
      <c r="AE86" s="150"/>
      <c r="AF86" s="150"/>
      <c r="AG86" s="150"/>
      <c r="AH86" s="150"/>
      <c r="AI86" s="150"/>
      <c r="AJ86" s="150"/>
      <c r="AK86" s="151"/>
      <c r="AL86" s="261" t="s">
        <v>141</v>
      </c>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1"/>
      <c r="BI86" s="149"/>
      <c r="BJ86" s="150"/>
      <c r="BK86" s="150"/>
      <c r="BL86" s="150"/>
      <c r="BM86" s="150"/>
      <c r="BN86" s="150"/>
      <c r="BO86" s="150"/>
      <c r="BP86" s="150"/>
      <c r="BQ86" s="150"/>
      <c r="BR86" s="150"/>
      <c r="BS86" s="150"/>
      <c r="BT86" s="150"/>
      <c r="BU86" s="150"/>
      <c r="BV86" s="150"/>
      <c r="BW86" s="151"/>
      <c r="BX86" s="363"/>
      <c r="BY86" s="192"/>
      <c r="BZ86" s="192"/>
      <c r="CA86" s="192"/>
      <c r="CB86" s="364"/>
      <c r="CC86" s="219" t="s">
        <v>78</v>
      </c>
      <c r="CD86" s="213"/>
      <c r="CE86" s="213"/>
      <c r="CF86" s="213"/>
      <c r="CG86" s="214"/>
      <c r="CH86" s="399"/>
      <c r="CI86" s="399"/>
      <c r="CJ86" s="399"/>
      <c r="CK86" s="399"/>
      <c r="CL86" s="400"/>
      <c r="CM86" s="114" t="s">
        <v>79</v>
      </c>
      <c r="CN86" s="114"/>
      <c r="CO86" s="114"/>
      <c r="CP86" s="114"/>
      <c r="CQ86" s="114"/>
      <c r="CR86" s="114"/>
      <c r="CS86" s="114"/>
      <c r="CT86" s="114"/>
      <c r="CU86" s="114"/>
      <c r="CV86" s="114"/>
      <c r="CW86" s="114"/>
      <c r="CX86" s="114"/>
      <c r="CY86" s="114"/>
      <c r="CZ86" s="114"/>
      <c r="DA86" s="114"/>
      <c r="DB86" s="114"/>
    </row>
    <row r="87" spans="5:106" ht="8.1" customHeight="1" x14ac:dyDescent="0.15">
      <c r="E87" s="303"/>
      <c r="F87" s="304"/>
      <c r="G87" s="143"/>
      <c r="H87" s="144"/>
      <c r="I87" s="144"/>
      <c r="J87" s="144"/>
      <c r="K87" s="144"/>
      <c r="L87" s="145"/>
      <c r="M87" s="140"/>
      <c r="N87" s="141"/>
      <c r="O87" s="141"/>
      <c r="P87" s="141"/>
      <c r="Q87" s="141"/>
      <c r="R87" s="141"/>
      <c r="S87" s="141"/>
      <c r="T87" s="141"/>
      <c r="U87" s="141"/>
      <c r="V87" s="141"/>
      <c r="W87" s="142"/>
      <c r="X87" s="152"/>
      <c r="Y87" s="153"/>
      <c r="Z87" s="153"/>
      <c r="AA87" s="153"/>
      <c r="AB87" s="153"/>
      <c r="AC87" s="153"/>
      <c r="AD87" s="153"/>
      <c r="AE87" s="153"/>
      <c r="AF87" s="153"/>
      <c r="AG87" s="153"/>
      <c r="AH87" s="153"/>
      <c r="AI87" s="153"/>
      <c r="AJ87" s="153"/>
      <c r="AK87" s="154"/>
      <c r="AL87" s="262"/>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4"/>
      <c r="BI87" s="152"/>
      <c r="BJ87" s="166"/>
      <c r="BK87" s="166"/>
      <c r="BL87" s="166"/>
      <c r="BM87" s="166"/>
      <c r="BN87" s="166"/>
      <c r="BO87" s="166"/>
      <c r="BP87" s="166"/>
      <c r="BQ87" s="166"/>
      <c r="BR87" s="166"/>
      <c r="BS87" s="166"/>
      <c r="BT87" s="166"/>
      <c r="BU87" s="166"/>
      <c r="BV87" s="166"/>
      <c r="BW87" s="154"/>
      <c r="BX87" s="334"/>
      <c r="BY87" s="195"/>
      <c r="BZ87" s="195"/>
      <c r="CA87" s="195"/>
      <c r="CB87" s="335"/>
      <c r="CC87" s="221"/>
      <c r="CD87" s="215"/>
      <c r="CE87" s="215"/>
      <c r="CF87" s="215"/>
      <c r="CG87" s="216"/>
      <c r="CH87" s="401"/>
      <c r="CI87" s="401"/>
      <c r="CJ87" s="401"/>
      <c r="CK87" s="401"/>
      <c r="CL87" s="402"/>
      <c r="CM87" s="114"/>
      <c r="CN87" s="114"/>
      <c r="CO87" s="114"/>
      <c r="CP87" s="114"/>
      <c r="CQ87" s="114"/>
      <c r="CR87" s="114"/>
      <c r="CS87" s="114"/>
      <c r="CT87" s="114"/>
      <c r="CU87" s="114"/>
      <c r="CV87" s="114"/>
      <c r="CW87" s="114"/>
      <c r="CX87" s="114"/>
      <c r="CY87" s="114"/>
      <c r="CZ87" s="114"/>
      <c r="DA87" s="114"/>
      <c r="DB87" s="114"/>
    </row>
    <row r="88" spans="5:106" ht="8.1" customHeight="1" x14ac:dyDescent="0.15">
      <c r="E88" s="303"/>
      <c r="F88" s="304"/>
      <c r="G88" s="143"/>
      <c r="H88" s="144"/>
      <c r="I88" s="144"/>
      <c r="J88" s="144"/>
      <c r="K88" s="144"/>
      <c r="L88" s="145"/>
      <c r="M88" s="140"/>
      <c r="N88" s="141"/>
      <c r="O88" s="141"/>
      <c r="P88" s="141"/>
      <c r="Q88" s="141"/>
      <c r="R88" s="141"/>
      <c r="S88" s="141"/>
      <c r="T88" s="141"/>
      <c r="U88" s="141"/>
      <c r="V88" s="141"/>
      <c r="W88" s="142"/>
      <c r="X88" s="152"/>
      <c r="Y88" s="153"/>
      <c r="Z88" s="153"/>
      <c r="AA88" s="153"/>
      <c r="AB88" s="153"/>
      <c r="AC88" s="153"/>
      <c r="AD88" s="153"/>
      <c r="AE88" s="153"/>
      <c r="AF88" s="153"/>
      <c r="AG88" s="153"/>
      <c r="AH88" s="153"/>
      <c r="AI88" s="153"/>
      <c r="AJ88" s="153"/>
      <c r="AK88" s="154"/>
      <c r="AL88" s="152"/>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4"/>
      <c r="BI88" s="152"/>
      <c r="BJ88" s="166"/>
      <c r="BK88" s="166"/>
      <c r="BL88" s="166"/>
      <c r="BM88" s="166"/>
      <c r="BN88" s="166"/>
      <c r="BO88" s="166"/>
      <c r="BP88" s="166"/>
      <c r="BQ88" s="166"/>
      <c r="BR88" s="166"/>
      <c r="BS88" s="166"/>
      <c r="BT88" s="166"/>
      <c r="BU88" s="166"/>
      <c r="BV88" s="166"/>
      <c r="BW88" s="154"/>
      <c r="BX88" s="334"/>
      <c r="BY88" s="195"/>
      <c r="BZ88" s="195"/>
      <c r="CA88" s="195"/>
      <c r="CB88" s="335"/>
      <c r="CC88" s="221"/>
      <c r="CD88" s="215"/>
      <c r="CE88" s="215"/>
      <c r="CF88" s="215"/>
      <c r="CG88" s="216"/>
      <c r="CH88" s="401"/>
      <c r="CI88" s="401"/>
      <c r="CJ88" s="401"/>
      <c r="CK88" s="401"/>
      <c r="CL88" s="402"/>
      <c r="CM88" s="114"/>
      <c r="CN88" s="114"/>
      <c r="CO88" s="114"/>
      <c r="CP88" s="114"/>
      <c r="CQ88" s="114"/>
      <c r="CR88" s="114"/>
      <c r="CS88" s="114"/>
      <c r="CT88" s="114"/>
      <c r="CU88" s="114"/>
      <c r="CV88" s="114"/>
      <c r="CW88" s="114"/>
      <c r="CX88" s="114"/>
      <c r="CY88" s="114"/>
      <c r="CZ88" s="114"/>
      <c r="DA88" s="114"/>
      <c r="DB88" s="114"/>
    </row>
    <row r="89" spans="5:106" ht="8.1" customHeight="1" x14ac:dyDescent="0.15">
      <c r="E89" s="303"/>
      <c r="F89" s="304"/>
      <c r="G89" s="143"/>
      <c r="H89" s="144"/>
      <c r="I89" s="144"/>
      <c r="J89" s="144"/>
      <c r="K89" s="144"/>
      <c r="L89" s="145"/>
      <c r="M89" s="140"/>
      <c r="N89" s="141"/>
      <c r="O89" s="141"/>
      <c r="P89" s="141"/>
      <c r="Q89" s="141"/>
      <c r="R89" s="141"/>
      <c r="S89" s="141"/>
      <c r="T89" s="141"/>
      <c r="U89" s="141"/>
      <c r="V89" s="141"/>
      <c r="W89" s="142"/>
      <c r="X89" s="155"/>
      <c r="Y89" s="156"/>
      <c r="Z89" s="156"/>
      <c r="AA89" s="156"/>
      <c r="AB89" s="156"/>
      <c r="AC89" s="156"/>
      <c r="AD89" s="156"/>
      <c r="AE89" s="156"/>
      <c r="AF89" s="156"/>
      <c r="AG89" s="156"/>
      <c r="AH89" s="156"/>
      <c r="AI89" s="156"/>
      <c r="AJ89" s="156"/>
      <c r="AK89" s="157"/>
      <c r="AL89" s="155"/>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7"/>
      <c r="BI89" s="155"/>
      <c r="BJ89" s="156"/>
      <c r="BK89" s="156"/>
      <c r="BL89" s="156"/>
      <c r="BM89" s="156"/>
      <c r="BN89" s="156"/>
      <c r="BO89" s="156"/>
      <c r="BP89" s="156"/>
      <c r="BQ89" s="156"/>
      <c r="BR89" s="156"/>
      <c r="BS89" s="156"/>
      <c r="BT89" s="156"/>
      <c r="BU89" s="156"/>
      <c r="BV89" s="156"/>
      <c r="BW89" s="157"/>
      <c r="BX89" s="124"/>
      <c r="BY89" s="125"/>
      <c r="BZ89" s="125"/>
      <c r="CA89" s="125"/>
      <c r="CB89" s="126"/>
      <c r="CC89" s="254"/>
      <c r="CD89" s="232"/>
      <c r="CE89" s="232"/>
      <c r="CF89" s="232"/>
      <c r="CG89" s="233"/>
      <c r="CH89" s="403"/>
      <c r="CI89" s="403"/>
      <c r="CJ89" s="403"/>
      <c r="CK89" s="403"/>
      <c r="CL89" s="404"/>
      <c r="CM89" s="114"/>
      <c r="CN89" s="114"/>
      <c r="CO89" s="114"/>
      <c r="CP89" s="114"/>
      <c r="CQ89" s="114"/>
      <c r="CR89" s="114"/>
      <c r="CS89" s="114"/>
      <c r="CT89" s="114"/>
      <c r="CU89" s="114"/>
      <c r="CV89" s="114"/>
      <c r="CW89" s="114"/>
      <c r="CX89" s="114"/>
      <c r="CY89" s="114"/>
      <c r="CZ89" s="114"/>
      <c r="DA89" s="114"/>
      <c r="DB89" s="114"/>
    </row>
    <row r="90" spans="5:106" ht="5.65" customHeight="1" x14ac:dyDescent="0.15">
      <c r="E90" s="303"/>
      <c r="F90" s="304"/>
      <c r="G90" s="143"/>
      <c r="H90" s="144"/>
      <c r="I90" s="144"/>
      <c r="J90" s="144"/>
      <c r="K90" s="144"/>
      <c r="L90" s="145"/>
      <c r="M90" s="127" t="s">
        <v>142</v>
      </c>
      <c r="N90" s="128"/>
      <c r="O90" s="128"/>
      <c r="P90" s="128"/>
      <c r="Q90" s="128"/>
      <c r="R90" s="128"/>
      <c r="S90" s="128"/>
      <c r="T90" s="128"/>
      <c r="U90" s="128"/>
      <c r="V90" s="128"/>
      <c r="W90" s="129"/>
      <c r="X90" s="365" t="s">
        <v>143</v>
      </c>
      <c r="Y90" s="366"/>
      <c r="Z90" s="366"/>
      <c r="AA90" s="366"/>
      <c r="AB90" s="366"/>
      <c r="AC90" s="366"/>
      <c r="AD90" s="366"/>
      <c r="AE90" s="366"/>
      <c r="AF90" s="366"/>
      <c r="AG90" s="366"/>
      <c r="AH90" s="366"/>
      <c r="AI90" s="366"/>
      <c r="AJ90" s="366"/>
      <c r="AK90" s="367"/>
      <c r="AL90" s="127" t="s">
        <v>144</v>
      </c>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9"/>
      <c r="BI90" s="375"/>
      <c r="BJ90" s="376"/>
      <c r="BK90" s="376"/>
      <c r="BL90" s="376"/>
      <c r="BM90" s="376"/>
      <c r="BN90" s="376"/>
      <c r="BO90" s="376"/>
      <c r="BP90" s="376"/>
      <c r="BQ90" s="376"/>
      <c r="BR90" s="376"/>
      <c r="BS90" s="376"/>
      <c r="BT90" s="376"/>
      <c r="BU90" s="376"/>
      <c r="BV90" s="376"/>
      <c r="BW90" s="377"/>
      <c r="BX90" s="363"/>
      <c r="BY90" s="192"/>
      <c r="BZ90" s="192"/>
      <c r="CA90" s="192"/>
      <c r="CB90" s="364"/>
      <c r="CC90" s="237" t="s">
        <v>78</v>
      </c>
      <c r="CD90" s="238"/>
      <c r="CE90" s="238"/>
      <c r="CF90" s="238"/>
      <c r="CG90" s="239"/>
      <c r="CH90" s="191"/>
      <c r="CI90" s="192"/>
      <c r="CJ90" s="192"/>
      <c r="CK90" s="192"/>
      <c r="CL90" s="193"/>
      <c r="CM90" s="115" t="s">
        <v>79</v>
      </c>
      <c r="CN90" s="116"/>
      <c r="CO90" s="116"/>
      <c r="CP90" s="116"/>
      <c r="CQ90" s="116"/>
      <c r="CR90" s="116"/>
      <c r="CS90" s="116"/>
      <c r="CT90" s="116"/>
      <c r="CU90" s="116"/>
      <c r="CV90" s="116"/>
      <c r="CW90" s="116"/>
      <c r="CX90" s="116"/>
      <c r="CY90" s="116"/>
      <c r="CZ90" s="116"/>
      <c r="DA90" s="116"/>
      <c r="DB90" s="117"/>
    </row>
    <row r="91" spans="5:106" ht="5.65" customHeight="1" x14ac:dyDescent="0.15">
      <c r="E91" s="303"/>
      <c r="F91" s="304"/>
      <c r="G91" s="143"/>
      <c r="H91" s="144"/>
      <c r="I91" s="144"/>
      <c r="J91" s="144"/>
      <c r="K91" s="144"/>
      <c r="L91" s="145"/>
      <c r="M91" s="130"/>
      <c r="N91" s="131"/>
      <c r="O91" s="131"/>
      <c r="P91" s="131"/>
      <c r="Q91" s="131"/>
      <c r="R91" s="131"/>
      <c r="S91" s="131"/>
      <c r="T91" s="131"/>
      <c r="U91" s="131"/>
      <c r="V91" s="131"/>
      <c r="W91" s="132"/>
      <c r="X91" s="368"/>
      <c r="Y91" s="369"/>
      <c r="Z91" s="369"/>
      <c r="AA91" s="369"/>
      <c r="AB91" s="369"/>
      <c r="AC91" s="369"/>
      <c r="AD91" s="369"/>
      <c r="AE91" s="369"/>
      <c r="AF91" s="369"/>
      <c r="AG91" s="369"/>
      <c r="AH91" s="369"/>
      <c r="AI91" s="369"/>
      <c r="AJ91" s="369"/>
      <c r="AK91" s="370"/>
      <c r="AL91" s="130"/>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2"/>
      <c r="BI91" s="378"/>
      <c r="BJ91" s="379"/>
      <c r="BK91" s="379"/>
      <c r="BL91" s="379"/>
      <c r="BM91" s="379"/>
      <c r="BN91" s="379"/>
      <c r="BO91" s="379"/>
      <c r="BP91" s="379"/>
      <c r="BQ91" s="379"/>
      <c r="BR91" s="379"/>
      <c r="BS91" s="379"/>
      <c r="BT91" s="379"/>
      <c r="BU91" s="379"/>
      <c r="BV91" s="379"/>
      <c r="BW91" s="380"/>
      <c r="BX91" s="334"/>
      <c r="BY91" s="195"/>
      <c r="BZ91" s="195"/>
      <c r="CA91" s="195"/>
      <c r="CB91" s="335"/>
      <c r="CC91" s="240"/>
      <c r="CD91" s="96"/>
      <c r="CE91" s="96"/>
      <c r="CF91" s="96"/>
      <c r="CG91" s="241"/>
      <c r="CH91" s="194"/>
      <c r="CI91" s="195"/>
      <c r="CJ91" s="195"/>
      <c r="CK91" s="195"/>
      <c r="CL91" s="196"/>
      <c r="CM91" s="143"/>
      <c r="CN91" s="144"/>
      <c r="CO91" s="144"/>
      <c r="CP91" s="144"/>
      <c r="CQ91" s="144"/>
      <c r="CR91" s="144"/>
      <c r="CS91" s="144"/>
      <c r="CT91" s="144"/>
      <c r="CU91" s="144"/>
      <c r="CV91" s="144"/>
      <c r="CW91" s="144"/>
      <c r="CX91" s="144"/>
      <c r="CY91" s="144"/>
      <c r="CZ91" s="144"/>
      <c r="DA91" s="144"/>
      <c r="DB91" s="145"/>
    </row>
    <row r="92" spans="5:106" ht="5.65" customHeight="1" x14ac:dyDescent="0.15">
      <c r="E92" s="303"/>
      <c r="F92" s="304"/>
      <c r="G92" s="143"/>
      <c r="H92" s="144"/>
      <c r="I92" s="144"/>
      <c r="J92" s="144"/>
      <c r="K92" s="144"/>
      <c r="L92" s="145"/>
      <c r="M92" s="130"/>
      <c r="N92" s="131"/>
      <c r="O92" s="131"/>
      <c r="P92" s="131"/>
      <c r="Q92" s="131"/>
      <c r="R92" s="131"/>
      <c r="S92" s="131"/>
      <c r="T92" s="131"/>
      <c r="U92" s="131"/>
      <c r="V92" s="131"/>
      <c r="W92" s="132"/>
      <c r="X92" s="368"/>
      <c r="Y92" s="369"/>
      <c r="Z92" s="369"/>
      <c r="AA92" s="369"/>
      <c r="AB92" s="369"/>
      <c r="AC92" s="369"/>
      <c r="AD92" s="369"/>
      <c r="AE92" s="369"/>
      <c r="AF92" s="369"/>
      <c r="AG92" s="369"/>
      <c r="AH92" s="369"/>
      <c r="AI92" s="369"/>
      <c r="AJ92" s="369"/>
      <c r="AK92" s="370"/>
      <c r="AL92" s="130"/>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2"/>
      <c r="BI92" s="378"/>
      <c r="BJ92" s="379"/>
      <c r="BK92" s="379"/>
      <c r="BL92" s="379"/>
      <c r="BM92" s="379"/>
      <c r="BN92" s="379"/>
      <c r="BO92" s="379"/>
      <c r="BP92" s="379"/>
      <c r="BQ92" s="379"/>
      <c r="BR92" s="379"/>
      <c r="BS92" s="379"/>
      <c r="BT92" s="379"/>
      <c r="BU92" s="379"/>
      <c r="BV92" s="379"/>
      <c r="BW92" s="380"/>
      <c r="BX92" s="334"/>
      <c r="BY92" s="195"/>
      <c r="BZ92" s="195"/>
      <c r="CA92" s="195"/>
      <c r="CB92" s="335"/>
      <c r="CC92" s="240"/>
      <c r="CD92" s="96"/>
      <c r="CE92" s="96"/>
      <c r="CF92" s="96"/>
      <c r="CG92" s="241"/>
      <c r="CH92" s="194"/>
      <c r="CI92" s="195"/>
      <c r="CJ92" s="195"/>
      <c r="CK92" s="195"/>
      <c r="CL92" s="196"/>
      <c r="CM92" s="143"/>
      <c r="CN92" s="144"/>
      <c r="CO92" s="144"/>
      <c r="CP92" s="144"/>
      <c r="CQ92" s="144"/>
      <c r="CR92" s="144"/>
      <c r="CS92" s="144"/>
      <c r="CT92" s="144"/>
      <c r="CU92" s="144"/>
      <c r="CV92" s="144"/>
      <c r="CW92" s="144"/>
      <c r="CX92" s="144"/>
      <c r="CY92" s="144"/>
      <c r="CZ92" s="144"/>
      <c r="DA92" s="144"/>
      <c r="DB92" s="145"/>
    </row>
    <row r="93" spans="5:106" ht="5.65" customHeight="1" x14ac:dyDescent="0.15">
      <c r="E93" s="303"/>
      <c r="F93" s="304"/>
      <c r="G93" s="143"/>
      <c r="H93" s="144"/>
      <c r="I93" s="144"/>
      <c r="J93" s="144"/>
      <c r="K93" s="144"/>
      <c r="L93" s="145"/>
      <c r="M93" s="130"/>
      <c r="N93" s="131"/>
      <c r="O93" s="131"/>
      <c r="P93" s="131"/>
      <c r="Q93" s="131"/>
      <c r="R93" s="131"/>
      <c r="S93" s="131"/>
      <c r="T93" s="131"/>
      <c r="U93" s="131"/>
      <c r="V93" s="131"/>
      <c r="W93" s="132"/>
      <c r="X93" s="368"/>
      <c r="Y93" s="369"/>
      <c r="Z93" s="369"/>
      <c r="AA93" s="369"/>
      <c r="AB93" s="369"/>
      <c r="AC93" s="369"/>
      <c r="AD93" s="369"/>
      <c r="AE93" s="369"/>
      <c r="AF93" s="369"/>
      <c r="AG93" s="369"/>
      <c r="AH93" s="369"/>
      <c r="AI93" s="369"/>
      <c r="AJ93" s="369"/>
      <c r="AK93" s="370"/>
      <c r="AL93" s="130"/>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2"/>
      <c r="BI93" s="378"/>
      <c r="BJ93" s="379"/>
      <c r="BK93" s="379"/>
      <c r="BL93" s="379"/>
      <c r="BM93" s="379"/>
      <c r="BN93" s="379"/>
      <c r="BO93" s="379"/>
      <c r="BP93" s="379"/>
      <c r="BQ93" s="379"/>
      <c r="BR93" s="379"/>
      <c r="BS93" s="379"/>
      <c r="BT93" s="379"/>
      <c r="BU93" s="379"/>
      <c r="BV93" s="379"/>
      <c r="BW93" s="380"/>
      <c r="BX93" s="334"/>
      <c r="BY93" s="195"/>
      <c r="BZ93" s="195"/>
      <c r="CA93" s="195"/>
      <c r="CB93" s="335"/>
      <c r="CC93" s="240"/>
      <c r="CD93" s="96"/>
      <c r="CE93" s="96"/>
      <c r="CF93" s="96"/>
      <c r="CG93" s="241"/>
      <c r="CH93" s="194"/>
      <c r="CI93" s="195"/>
      <c r="CJ93" s="195"/>
      <c r="CK93" s="195"/>
      <c r="CL93" s="196"/>
      <c r="CM93" s="143"/>
      <c r="CN93" s="144"/>
      <c r="CO93" s="144"/>
      <c r="CP93" s="144"/>
      <c r="CQ93" s="144"/>
      <c r="CR93" s="144"/>
      <c r="CS93" s="144"/>
      <c r="CT93" s="144"/>
      <c r="CU93" s="144"/>
      <c r="CV93" s="144"/>
      <c r="CW93" s="144"/>
      <c r="CX93" s="144"/>
      <c r="CY93" s="144"/>
      <c r="CZ93" s="144"/>
      <c r="DA93" s="144"/>
      <c r="DB93" s="145"/>
    </row>
    <row r="94" spans="5:106" ht="5.65" customHeight="1" x14ac:dyDescent="0.15">
      <c r="E94" s="303"/>
      <c r="F94" s="304"/>
      <c r="G94" s="143"/>
      <c r="H94" s="144"/>
      <c r="I94" s="144"/>
      <c r="J94" s="144"/>
      <c r="K94" s="144"/>
      <c r="L94" s="145"/>
      <c r="M94" s="130"/>
      <c r="N94" s="131"/>
      <c r="O94" s="131"/>
      <c r="P94" s="131"/>
      <c r="Q94" s="131"/>
      <c r="R94" s="131"/>
      <c r="S94" s="131"/>
      <c r="T94" s="131"/>
      <c r="U94" s="131"/>
      <c r="V94" s="131"/>
      <c r="W94" s="132"/>
      <c r="X94" s="368"/>
      <c r="Y94" s="369"/>
      <c r="Z94" s="369"/>
      <c r="AA94" s="369"/>
      <c r="AB94" s="369"/>
      <c r="AC94" s="369"/>
      <c r="AD94" s="369"/>
      <c r="AE94" s="369"/>
      <c r="AF94" s="369"/>
      <c r="AG94" s="369"/>
      <c r="AH94" s="369"/>
      <c r="AI94" s="369"/>
      <c r="AJ94" s="369"/>
      <c r="AK94" s="370"/>
      <c r="AL94" s="130"/>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2"/>
      <c r="BI94" s="378"/>
      <c r="BJ94" s="379"/>
      <c r="BK94" s="379"/>
      <c r="BL94" s="379"/>
      <c r="BM94" s="379"/>
      <c r="BN94" s="379"/>
      <c r="BO94" s="379"/>
      <c r="BP94" s="379"/>
      <c r="BQ94" s="379"/>
      <c r="BR94" s="379"/>
      <c r="BS94" s="379"/>
      <c r="BT94" s="379"/>
      <c r="BU94" s="379"/>
      <c r="BV94" s="379"/>
      <c r="BW94" s="380"/>
      <c r="BX94" s="334"/>
      <c r="BY94" s="195"/>
      <c r="BZ94" s="195"/>
      <c r="CA94" s="195"/>
      <c r="CB94" s="335"/>
      <c r="CC94" s="240"/>
      <c r="CD94" s="96"/>
      <c r="CE94" s="96"/>
      <c r="CF94" s="96"/>
      <c r="CG94" s="241"/>
      <c r="CH94" s="194"/>
      <c r="CI94" s="195"/>
      <c r="CJ94" s="195"/>
      <c r="CK94" s="195"/>
      <c r="CL94" s="196"/>
      <c r="CM94" s="143"/>
      <c r="CN94" s="144"/>
      <c r="CO94" s="144"/>
      <c r="CP94" s="144"/>
      <c r="CQ94" s="144"/>
      <c r="CR94" s="144"/>
      <c r="CS94" s="144"/>
      <c r="CT94" s="144"/>
      <c r="CU94" s="144"/>
      <c r="CV94" s="144"/>
      <c r="CW94" s="144"/>
      <c r="CX94" s="144"/>
      <c r="CY94" s="144"/>
      <c r="CZ94" s="144"/>
      <c r="DA94" s="144"/>
      <c r="DB94" s="145"/>
    </row>
    <row r="95" spans="5:106" ht="5.65" customHeight="1" x14ac:dyDescent="0.15">
      <c r="E95" s="303"/>
      <c r="F95" s="304"/>
      <c r="G95" s="143"/>
      <c r="H95" s="144"/>
      <c r="I95" s="144"/>
      <c r="J95" s="144"/>
      <c r="K95" s="144"/>
      <c r="L95" s="145"/>
      <c r="M95" s="133"/>
      <c r="N95" s="134"/>
      <c r="O95" s="134"/>
      <c r="P95" s="134"/>
      <c r="Q95" s="134"/>
      <c r="R95" s="134"/>
      <c r="S95" s="134"/>
      <c r="T95" s="134"/>
      <c r="U95" s="134"/>
      <c r="V95" s="134"/>
      <c r="W95" s="135"/>
      <c r="X95" s="371"/>
      <c r="Y95" s="372"/>
      <c r="Z95" s="372"/>
      <c r="AA95" s="372"/>
      <c r="AB95" s="372"/>
      <c r="AC95" s="372"/>
      <c r="AD95" s="372"/>
      <c r="AE95" s="372"/>
      <c r="AF95" s="372"/>
      <c r="AG95" s="372"/>
      <c r="AH95" s="372"/>
      <c r="AI95" s="372"/>
      <c r="AJ95" s="372"/>
      <c r="AK95" s="373"/>
      <c r="AL95" s="133"/>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5"/>
      <c r="BI95" s="381"/>
      <c r="BJ95" s="382"/>
      <c r="BK95" s="382"/>
      <c r="BL95" s="382"/>
      <c r="BM95" s="382"/>
      <c r="BN95" s="382"/>
      <c r="BO95" s="382"/>
      <c r="BP95" s="382"/>
      <c r="BQ95" s="382"/>
      <c r="BR95" s="382"/>
      <c r="BS95" s="382"/>
      <c r="BT95" s="382"/>
      <c r="BU95" s="382"/>
      <c r="BV95" s="382"/>
      <c r="BW95" s="383"/>
      <c r="BX95" s="124"/>
      <c r="BY95" s="125"/>
      <c r="BZ95" s="125"/>
      <c r="CA95" s="125"/>
      <c r="CB95" s="126"/>
      <c r="CC95" s="405"/>
      <c r="CD95" s="314"/>
      <c r="CE95" s="314"/>
      <c r="CF95" s="314"/>
      <c r="CG95" s="406"/>
      <c r="CH95" s="197"/>
      <c r="CI95" s="125"/>
      <c r="CJ95" s="125"/>
      <c r="CK95" s="125"/>
      <c r="CL95" s="198"/>
      <c r="CM95" s="177"/>
      <c r="CN95" s="178"/>
      <c r="CO95" s="178"/>
      <c r="CP95" s="178"/>
      <c r="CQ95" s="178"/>
      <c r="CR95" s="178"/>
      <c r="CS95" s="178"/>
      <c r="CT95" s="178"/>
      <c r="CU95" s="178"/>
      <c r="CV95" s="178"/>
      <c r="CW95" s="178"/>
      <c r="CX95" s="178"/>
      <c r="CY95" s="178"/>
      <c r="CZ95" s="178"/>
      <c r="DA95" s="178"/>
      <c r="DB95" s="179"/>
    </row>
    <row r="96" spans="5:106" ht="5.65" customHeight="1" x14ac:dyDescent="0.15">
      <c r="E96" s="303"/>
      <c r="F96" s="304"/>
      <c r="G96" s="143"/>
      <c r="H96" s="144"/>
      <c r="I96" s="144"/>
      <c r="J96" s="144"/>
      <c r="K96" s="144"/>
      <c r="L96" s="145"/>
      <c r="M96" s="146" t="s">
        <v>145</v>
      </c>
      <c r="N96" s="147"/>
      <c r="O96" s="147"/>
      <c r="P96" s="147"/>
      <c r="Q96" s="147"/>
      <c r="R96" s="147"/>
      <c r="S96" s="147"/>
      <c r="T96" s="147"/>
      <c r="U96" s="147"/>
      <c r="V96" s="147"/>
      <c r="W96" s="148"/>
      <c r="X96" s="127" t="s">
        <v>146</v>
      </c>
      <c r="Y96" s="128"/>
      <c r="Z96" s="128"/>
      <c r="AA96" s="128"/>
      <c r="AB96" s="128"/>
      <c r="AC96" s="128"/>
      <c r="AD96" s="128"/>
      <c r="AE96" s="128"/>
      <c r="AF96" s="128"/>
      <c r="AG96" s="128"/>
      <c r="AH96" s="128"/>
      <c r="AI96" s="128"/>
      <c r="AJ96" s="128"/>
      <c r="AK96" s="129"/>
      <c r="AL96" s="169" t="s">
        <v>147</v>
      </c>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1"/>
      <c r="BI96" s="41"/>
      <c r="BJ96" s="61"/>
      <c r="BK96" s="61"/>
      <c r="BL96" s="61"/>
      <c r="BM96" s="61"/>
      <c r="BN96" s="61"/>
      <c r="BO96" s="263"/>
      <c r="BP96" s="263"/>
      <c r="BQ96" s="263"/>
      <c r="BR96" s="263"/>
      <c r="BS96" s="263"/>
      <c r="BT96" s="61"/>
      <c r="BU96" s="61"/>
      <c r="BV96" s="61"/>
      <c r="BW96" s="62"/>
      <c r="BX96" s="318" t="str">
        <f>IF(OR(AV103="",AV100="",BO97=""),"",IF(AND(AV103&lt;=BO97,BO97&lt;=AV100),"○",""))</f>
        <v/>
      </c>
      <c r="BY96" s="213"/>
      <c r="BZ96" s="213"/>
      <c r="CA96" s="213"/>
      <c r="CB96" s="214"/>
      <c r="CC96" s="219" t="s">
        <v>78</v>
      </c>
      <c r="CD96" s="213"/>
      <c r="CE96" s="213"/>
      <c r="CF96" s="213"/>
      <c r="CG96" s="214"/>
      <c r="CH96" s="219" t="str">
        <f>IF(OR(AV103="",AV100="",BO97=""),"",IF(OR(BO97&gt;AV100,BO97&lt;AV103),"○",""))</f>
        <v/>
      </c>
      <c r="CI96" s="213"/>
      <c r="CJ96" s="213"/>
      <c r="CK96" s="213"/>
      <c r="CL96" s="220"/>
      <c r="CM96" s="330" t="s">
        <v>148</v>
      </c>
      <c r="CN96" s="331"/>
      <c r="CO96" s="331"/>
      <c r="CP96" s="331"/>
      <c r="CQ96" s="331"/>
      <c r="CR96" s="331"/>
      <c r="CS96" s="331"/>
      <c r="CT96" s="331"/>
      <c r="CU96" s="331"/>
      <c r="CV96" s="331"/>
      <c r="CW96" s="331"/>
      <c r="CX96" s="331"/>
      <c r="CY96" s="331"/>
      <c r="CZ96" s="331"/>
      <c r="DA96" s="331"/>
      <c r="DB96" s="332"/>
    </row>
    <row r="97" spans="5:106" ht="5.65" customHeight="1" x14ac:dyDescent="0.15">
      <c r="E97" s="303"/>
      <c r="F97" s="304"/>
      <c r="G97" s="143"/>
      <c r="H97" s="144"/>
      <c r="I97" s="144"/>
      <c r="J97" s="144"/>
      <c r="K97" s="144"/>
      <c r="L97" s="145"/>
      <c r="M97" s="143"/>
      <c r="N97" s="144"/>
      <c r="O97" s="144"/>
      <c r="P97" s="144"/>
      <c r="Q97" s="144"/>
      <c r="R97" s="144"/>
      <c r="S97" s="144"/>
      <c r="T97" s="144"/>
      <c r="U97" s="144"/>
      <c r="V97" s="144"/>
      <c r="W97" s="145"/>
      <c r="X97" s="130"/>
      <c r="Y97" s="131"/>
      <c r="Z97" s="131"/>
      <c r="AA97" s="131"/>
      <c r="AB97" s="131"/>
      <c r="AC97" s="131"/>
      <c r="AD97" s="131"/>
      <c r="AE97" s="131"/>
      <c r="AF97" s="131"/>
      <c r="AG97" s="131"/>
      <c r="AH97" s="131"/>
      <c r="AI97" s="131"/>
      <c r="AJ97" s="131"/>
      <c r="AK97" s="132"/>
      <c r="AL97" s="169"/>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1"/>
      <c r="BI97" s="167" t="s">
        <v>149</v>
      </c>
      <c r="BJ97" s="168"/>
      <c r="BK97" s="168"/>
      <c r="BL97" s="168"/>
      <c r="BM97" s="168"/>
      <c r="BN97" s="168"/>
      <c r="BO97" s="158"/>
      <c r="BP97" s="158"/>
      <c r="BQ97" s="158"/>
      <c r="BR97" s="158"/>
      <c r="BS97" s="158"/>
      <c r="BT97" s="180" t="s">
        <v>108</v>
      </c>
      <c r="BU97" s="180"/>
      <c r="BV97" s="180"/>
      <c r="BW97" s="26"/>
      <c r="BX97" s="319"/>
      <c r="BY97" s="215"/>
      <c r="BZ97" s="215"/>
      <c r="CA97" s="215"/>
      <c r="CB97" s="216"/>
      <c r="CC97" s="221"/>
      <c r="CD97" s="215"/>
      <c r="CE97" s="215"/>
      <c r="CF97" s="215"/>
      <c r="CG97" s="216"/>
      <c r="CH97" s="221"/>
      <c r="CI97" s="215"/>
      <c r="CJ97" s="215"/>
      <c r="CK97" s="215"/>
      <c r="CL97" s="222"/>
      <c r="CM97" s="130"/>
      <c r="CN97" s="131"/>
      <c r="CO97" s="131"/>
      <c r="CP97" s="131"/>
      <c r="CQ97" s="131"/>
      <c r="CR97" s="131"/>
      <c r="CS97" s="131"/>
      <c r="CT97" s="131"/>
      <c r="CU97" s="131"/>
      <c r="CV97" s="131"/>
      <c r="CW97" s="131"/>
      <c r="CX97" s="131"/>
      <c r="CY97" s="131"/>
      <c r="CZ97" s="131"/>
      <c r="DA97" s="131"/>
      <c r="DB97" s="132"/>
    </row>
    <row r="98" spans="5:106" ht="5.65" customHeight="1" x14ac:dyDescent="0.15">
      <c r="E98" s="303"/>
      <c r="F98" s="304"/>
      <c r="G98" s="143"/>
      <c r="H98" s="144"/>
      <c r="I98" s="144"/>
      <c r="J98" s="144"/>
      <c r="K98" s="144"/>
      <c r="L98" s="145"/>
      <c r="M98" s="143"/>
      <c r="N98" s="144"/>
      <c r="O98" s="144"/>
      <c r="P98" s="144"/>
      <c r="Q98" s="144"/>
      <c r="R98" s="144"/>
      <c r="S98" s="144"/>
      <c r="T98" s="144"/>
      <c r="U98" s="144"/>
      <c r="V98" s="144"/>
      <c r="W98" s="145"/>
      <c r="X98" s="130"/>
      <c r="Y98" s="131"/>
      <c r="Z98" s="131"/>
      <c r="AA98" s="131"/>
      <c r="AB98" s="131"/>
      <c r="AC98" s="131"/>
      <c r="AD98" s="131"/>
      <c r="AE98" s="131"/>
      <c r="AF98" s="131"/>
      <c r="AG98" s="131"/>
      <c r="AH98" s="131"/>
      <c r="AI98" s="131"/>
      <c r="AJ98" s="131"/>
      <c r="AK98" s="132"/>
      <c r="AL98" s="169"/>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1"/>
      <c r="BI98" s="167"/>
      <c r="BJ98" s="168"/>
      <c r="BK98" s="168"/>
      <c r="BL98" s="168"/>
      <c r="BM98" s="168"/>
      <c r="BN98" s="168"/>
      <c r="BO98" s="159"/>
      <c r="BP98" s="159"/>
      <c r="BQ98" s="159"/>
      <c r="BR98" s="159"/>
      <c r="BS98" s="159"/>
      <c r="BT98" s="180"/>
      <c r="BU98" s="180"/>
      <c r="BV98" s="180"/>
      <c r="BW98" s="26"/>
      <c r="BX98" s="319"/>
      <c r="BY98" s="215"/>
      <c r="BZ98" s="215"/>
      <c r="CA98" s="215"/>
      <c r="CB98" s="216"/>
      <c r="CC98" s="221"/>
      <c r="CD98" s="215"/>
      <c r="CE98" s="215"/>
      <c r="CF98" s="215"/>
      <c r="CG98" s="216"/>
      <c r="CH98" s="221"/>
      <c r="CI98" s="215"/>
      <c r="CJ98" s="215"/>
      <c r="CK98" s="215"/>
      <c r="CL98" s="222"/>
      <c r="CM98" s="130"/>
      <c r="CN98" s="131"/>
      <c r="CO98" s="131"/>
      <c r="CP98" s="131"/>
      <c r="CQ98" s="131"/>
      <c r="CR98" s="131"/>
      <c r="CS98" s="131"/>
      <c r="CT98" s="131"/>
      <c r="CU98" s="131"/>
      <c r="CV98" s="131"/>
      <c r="CW98" s="131"/>
      <c r="CX98" s="131"/>
      <c r="CY98" s="131"/>
      <c r="CZ98" s="131"/>
      <c r="DA98" s="131"/>
      <c r="DB98" s="132"/>
    </row>
    <row r="99" spans="5:106" ht="5.65" customHeight="1" x14ac:dyDescent="0.15">
      <c r="E99" s="303"/>
      <c r="F99" s="304"/>
      <c r="G99" s="143"/>
      <c r="H99" s="144"/>
      <c r="I99" s="144"/>
      <c r="J99" s="144"/>
      <c r="K99" s="144"/>
      <c r="L99" s="145"/>
      <c r="M99" s="143"/>
      <c r="N99" s="144"/>
      <c r="O99" s="144"/>
      <c r="P99" s="144"/>
      <c r="Q99" s="144"/>
      <c r="R99" s="144"/>
      <c r="S99" s="144"/>
      <c r="T99" s="144"/>
      <c r="U99" s="144"/>
      <c r="V99" s="144"/>
      <c r="W99" s="145"/>
      <c r="X99" s="130"/>
      <c r="Y99" s="131"/>
      <c r="Z99" s="131"/>
      <c r="AA99" s="131"/>
      <c r="AB99" s="131"/>
      <c r="AC99" s="131"/>
      <c r="AD99" s="131"/>
      <c r="AE99" s="131"/>
      <c r="AF99" s="131"/>
      <c r="AG99" s="131"/>
      <c r="AH99" s="131"/>
      <c r="AI99" s="131"/>
      <c r="AJ99" s="131"/>
      <c r="AK99" s="132"/>
      <c r="AL99" s="172"/>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4"/>
      <c r="BI99" s="63"/>
      <c r="BJ99" s="64"/>
      <c r="BK99" s="64"/>
      <c r="BL99" s="64"/>
      <c r="BM99" s="64"/>
      <c r="BN99" s="64"/>
      <c r="BO99" s="398"/>
      <c r="BP99" s="398"/>
      <c r="BQ99" s="398"/>
      <c r="BR99" s="398"/>
      <c r="BS99" s="398"/>
      <c r="BT99" s="64"/>
      <c r="BU99" s="64"/>
      <c r="BV99" s="64"/>
      <c r="BW99" s="26"/>
      <c r="BX99" s="319"/>
      <c r="BY99" s="215"/>
      <c r="BZ99" s="215"/>
      <c r="CA99" s="215"/>
      <c r="CB99" s="216"/>
      <c r="CC99" s="221"/>
      <c r="CD99" s="215"/>
      <c r="CE99" s="215"/>
      <c r="CF99" s="215"/>
      <c r="CG99" s="216"/>
      <c r="CH99" s="221"/>
      <c r="CI99" s="215"/>
      <c r="CJ99" s="215"/>
      <c r="CK99" s="215"/>
      <c r="CL99" s="222"/>
      <c r="CM99" s="130"/>
      <c r="CN99" s="131"/>
      <c r="CO99" s="131"/>
      <c r="CP99" s="131"/>
      <c r="CQ99" s="131"/>
      <c r="CR99" s="131"/>
      <c r="CS99" s="131"/>
      <c r="CT99" s="131"/>
      <c r="CU99" s="131"/>
      <c r="CV99" s="131"/>
      <c r="CW99" s="131"/>
      <c r="CX99" s="131"/>
      <c r="CY99" s="131"/>
      <c r="CZ99" s="131"/>
      <c r="DA99" s="131"/>
      <c r="DB99" s="132"/>
    </row>
    <row r="100" spans="5:106" ht="5.65" customHeight="1" x14ac:dyDescent="0.15">
      <c r="E100" s="303"/>
      <c r="F100" s="304"/>
      <c r="G100" s="143"/>
      <c r="H100" s="144"/>
      <c r="I100" s="144"/>
      <c r="J100" s="144"/>
      <c r="K100" s="144"/>
      <c r="L100" s="145"/>
      <c r="M100" s="143"/>
      <c r="N100" s="144"/>
      <c r="O100" s="144"/>
      <c r="P100" s="144"/>
      <c r="Q100" s="144"/>
      <c r="R100" s="144"/>
      <c r="S100" s="144"/>
      <c r="T100" s="144"/>
      <c r="U100" s="144"/>
      <c r="V100" s="144"/>
      <c r="W100" s="145"/>
      <c r="X100" s="130"/>
      <c r="Y100" s="131"/>
      <c r="Z100" s="131"/>
      <c r="AA100" s="131"/>
      <c r="AB100" s="131"/>
      <c r="AC100" s="131"/>
      <c r="AD100" s="131"/>
      <c r="AE100" s="131"/>
      <c r="AF100" s="131"/>
      <c r="AG100" s="131"/>
      <c r="AH100" s="131"/>
      <c r="AI100" s="131"/>
      <c r="AJ100" s="131"/>
      <c r="AK100" s="132"/>
      <c r="AL100" s="45"/>
      <c r="AN100" s="22"/>
      <c r="AO100" s="22"/>
      <c r="AP100" s="22"/>
      <c r="AQ100" s="160" t="s">
        <v>150</v>
      </c>
      <c r="AR100" s="161"/>
      <c r="AS100" s="161"/>
      <c r="AT100" s="161"/>
      <c r="AU100" s="161"/>
      <c r="AV100" s="158"/>
      <c r="AW100" s="162"/>
      <c r="AX100" s="162"/>
      <c r="AY100" s="162"/>
      <c r="AZ100" s="162"/>
      <c r="BA100" s="163"/>
      <c r="BB100" s="175" t="s">
        <v>108</v>
      </c>
      <c r="BC100" s="176"/>
      <c r="BD100" s="65"/>
      <c r="BH100" s="46"/>
      <c r="BI100" s="167"/>
      <c r="BJ100" s="168"/>
      <c r="BK100" s="168"/>
      <c r="BL100" s="168"/>
      <c r="BM100" s="168"/>
      <c r="BN100" s="168"/>
      <c r="BO100" s="256"/>
      <c r="BP100" s="256"/>
      <c r="BQ100" s="256"/>
      <c r="BR100" s="256"/>
      <c r="BS100" s="256"/>
      <c r="BT100" s="255"/>
      <c r="BU100" s="180"/>
      <c r="BV100" s="180"/>
      <c r="BW100" s="26"/>
      <c r="BX100" s="319"/>
      <c r="BY100" s="215"/>
      <c r="BZ100" s="215"/>
      <c r="CA100" s="215"/>
      <c r="CB100" s="216"/>
      <c r="CC100" s="221"/>
      <c r="CD100" s="215"/>
      <c r="CE100" s="215"/>
      <c r="CF100" s="215"/>
      <c r="CG100" s="216"/>
      <c r="CH100" s="221"/>
      <c r="CI100" s="215"/>
      <c r="CJ100" s="215"/>
      <c r="CK100" s="215"/>
      <c r="CL100" s="222"/>
      <c r="CM100" s="130"/>
      <c r="CN100" s="131"/>
      <c r="CO100" s="131"/>
      <c r="CP100" s="131"/>
      <c r="CQ100" s="131"/>
      <c r="CR100" s="131"/>
      <c r="CS100" s="131"/>
      <c r="CT100" s="131"/>
      <c r="CU100" s="131"/>
      <c r="CV100" s="131"/>
      <c r="CW100" s="131"/>
      <c r="CX100" s="131"/>
      <c r="CY100" s="131"/>
      <c r="CZ100" s="131"/>
      <c r="DA100" s="131"/>
      <c r="DB100" s="132"/>
    </row>
    <row r="101" spans="5:106" ht="5.65" customHeight="1" x14ac:dyDescent="0.15">
      <c r="E101" s="303"/>
      <c r="F101" s="304"/>
      <c r="G101" s="143"/>
      <c r="H101" s="144"/>
      <c r="I101" s="144"/>
      <c r="J101" s="144"/>
      <c r="K101" s="144"/>
      <c r="L101" s="145"/>
      <c r="M101" s="143"/>
      <c r="N101" s="144"/>
      <c r="O101" s="144"/>
      <c r="P101" s="144"/>
      <c r="Q101" s="144"/>
      <c r="R101" s="144"/>
      <c r="S101" s="144"/>
      <c r="T101" s="144"/>
      <c r="U101" s="144"/>
      <c r="V101" s="144"/>
      <c r="W101" s="145"/>
      <c r="X101" s="130"/>
      <c r="Y101" s="131"/>
      <c r="Z101" s="131"/>
      <c r="AA101" s="131"/>
      <c r="AB101" s="131"/>
      <c r="AC101" s="131"/>
      <c r="AD101" s="131"/>
      <c r="AE101" s="131"/>
      <c r="AF101" s="131"/>
      <c r="AG101" s="131"/>
      <c r="AH101" s="131"/>
      <c r="AI101" s="131"/>
      <c r="AJ101" s="131"/>
      <c r="AK101" s="132"/>
      <c r="AL101" s="45"/>
      <c r="AM101" s="22"/>
      <c r="AN101" s="22"/>
      <c r="AO101" s="22"/>
      <c r="AP101" s="22"/>
      <c r="AQ101" s="161"/>
      <c r="AR101" s="161"/>
      <c r="AS101" s="161"/>
      <c r="AT101" s="161"/>
      <c r="AU101" s="161"/>
      <c r="AV101" s="164"/>
      <c r="AW101" s="164"/>
      <c r="AX101" s="164"/>
      <c r="AY101" s="164"/>
      <c r="AZ101" s="164"/>
      <c r="BA101" s="165"/>
      <c r="BB101" s="176"/>
      <c r="BC101" s="176"/>
      <c r="BD101" s="65"/>
      <c r="BH101" s="46"/>
      <c r="BI101" s="167"/>
      <c r="BJ101" s="168"/>
      <c r="BK101" s="168"/>
      <c r="BL101" s="168"/>
      <c r="BM101" s="168"/>
      <c r="BN101" s="168"/>
      <c r="BO101" s="256"/>
      <c r="BP101" s="256"/>
      <c r="BQ101" s="256"/>
      <c r="BR101" s="256"/>
      <c r="BS101" s="256"/>
      <c r="BT101" s="180"/>
      <c r="BU101" s="180"/>
      <c r="BV101" s="180"/>
      <c r="BW101" s="26"/>
      <c r="BX101" s="319"/>
      <c r="BY101" s="215"/>
      <c r="BZ101" s="215"/>
      <c r="CA101" s="215"/>
      <c r="CB101" s="216"/>
      <c r="CC101" s="221"/>
      <c r="CD101" s="215"/>
      <c r="CE101" s="215"/>
      <c r="CF101" s="215"/>
      <c r="CG101" s="216"/>
      <c r="CH101" s="221"/>
      <c r="CI101" s="215"/>
      <c r="CJ101" s="215"/>
      <c r="CK101" s="215"/>
      <c r="CL101" s="222"/>
      <c r="CM101" s="130"/>
      <c r="CN101" s="131"/>
      <c r="CO101" s="131"/>
      <c r="CP101" s="131"/>
      <c r="CQ101" s="131"/>
      <c r="CR101" s="131"/>
      <c r="CS101" s="131"/>
      <c r="CT101" s="131"/>
      <c r="CU101" s="131"/>
      <c r="CV101" s="131"/>
      <c r="CW101" s="131"/>
      <c r="CX101" s="131"/>
      <c r="CY101" s="131"/>
      <c r="CZ101" s="131"/>
      <c r="DA101" s="131"/>
      <c r="DB101" s="132"/>
    </row>
    <row r="102" spans="5:106" ht="5.65" customHeight="1" x14ac:dyDescent="0.15">
      <c r="E102" s="303"/>
      <c r="F102" s="304"/>
      <c r="G102" s="143"/>
      <c r="H102" s="144"/>
      <c r="I102" s="144"/>
      <c r="J102" s="144"/>
      <c r="K102" s="144"/>
      <c r="L102" s="145"/>
      <c r="M102" s="143"/>
      <c r="N102" s="144"/>
      <c r="O102" s="144"/>
      <c r="P102" s="144"/>
      <c r="Q102" s="144"/>
      <c r="R102" s="144"/>
      <c r="S102" s="144"/>
      <c r="T102" s="144"/>
      <c r="U102" s="144"/>
      <c r="V102" s="144"/>
      <c r="W102" s="145"/>
      <c r="X102" s="130"/>
      <c r="Y102" s="131"/>
      <c r="Z102" s="131"/>
      <c r="AA102" s="131"/>
      <c r="AB102" s="131"/>
      <c r="AC102" s="131"/>
      <c r="AD102" s="131"/>
      <c r="AE102" s="131"/>
      <c r="AF102" s="131"/>
      <c r="AG102" s="131"/>
      <c r="AH102" s="131"/>
      <c r="AI102" s="131"/>
      <c r="AJ102" s="131"/>
      <c r="AK102" s="132"/>
      <c r="AL102" s="37"/>
      <c r="AM102" s="24"/>
      <c r="AR102" s="27"/>
      <c r="AS102" s="27"/>
      <c r="AT102" s="27"/>
      <c r="AU102" s="27"/>
      <c r="AV102" s="27"/>
      <c r="AW102" s="27"/>
      <c r="AX102" s="66"/>
      <c r="AY102" s="66"/>
      <c r="AZ102" s="66"/>
      <c r="BA102" s="66"/>
      <c r="BB102" s="24"/>
      <c r="BC102" s="24"/>
      <c r="BD102" s="24"/>
      <c r="BE102" s="24"/>
      <c r="BF102" s="24"/>
      <c r="BG102" s="24"/>
      <c r="BH102" s="36"/>
      <c r="BI102" s="67"/>
      <c r="BJ102" s="26"/>
      <c r="BK102" s="26"/>
      <c r="BL102" s="26"/>
      <c r="BM102" s="26"/>
      <c r="BN102" s="26"/>
      <c r="BO102" s="96"/>
      <c r="BP102" s="96"/>
      <c r="BQ102" s="96"/>
      <c r="BR102" s="96"/>
      <c r="BS102" s="96"/>
      <c r="BT102" s="26"/>
      <c r="BU102" s="26"/>
      <c r="BV102" s="26"/>
      <c r="BW102" s="26"/>
      <c r="BX102" s="319"/>
      <c r="BY102" s="215"/>
      <c r="BZ102" s="215"/>
      <c r="CA102" s="215"/>
      <c r="CB102" s="216"/>
      <c r="CC102" s="221"/>
      <c r="CD102" s="215"/>
      <c r="CE102" s="215"/>
      <c r="CF102" s="215"/>
      <c r="CG102" s="216"/>
      <c r="CH102" s="221"/>
      <c r="CI102" s="215"/>
      <c r="CJ102" s="215"/>
      <c r="CK102" s="215"/>
      <c r="CL102" s="222"/>
      <c r="CM102" s="130"/>
      <c r="CN102" s="131"/>
      <c r="CO102" s="131"/>
      <c r="CP102" s="131"/>
      <c r="CQ102" s="131"/>
      <c r="CR102" s="131"/>
      <c r="CS102" s="131"/>
      <c r="CT102" s="131"/>
      <c r="CU102" s="131"/>
      <c r="CV102" s="131"/>
      <c r="CW102" s="131"/>
      <c r="CX102" s="131"/>
      <c r="CY102" s="131"/>
      <c r="CZ102" s="131"/>
      <c r="DA102" s="131"/>
      <c r="DB102" s="132"/>
    </row>
    <row r="103" spans="5:106" ht="5.65" customHeight="1" x14ac:dyDescent="0.15">
      <c r="E103" s="303"/>
      <c r="F103" s="304"/>
      <c r="G103" s="143"/>
      <c r="H103" s="144"/>
      <c r="I103" s="144"/>
      <c r="J103" s="144"/>
      <c r="K103" s="144"/>
      <c r="L103" s="145"/>
      <c r="M103" s="143"/>
      <c r="N103" s="144"/>
      <c r="O103" s="144"/>
      <c r="P103" s="144"/>
      <c r="Q103" s="144"/>
      <c r="R103" s="144"/>
      <c r="S103" s="144"/>
      <c r="T103" s="144"/>
      <c r="U103" s="144"/>
      <c r="V103" s="144"/>
      <c r="W103" s="145"/>
      <c r="X103" s="130"/>
      <c r="Y103" s="131"/>
      <c r="Z103" s="131"/>
      <c r="AA103" s="131"/>
      <c r="AB103" s="131"/>
      <c r="AC103" s="131"/>
      <c r="AD103" s="131"/>
      <c r="AE103" s="131"/>
      <c r="AF103" s="131"/>
      <c r="AG103" s="131"/>
      <c r="AH103" s="131"/>
      <c r="AI103" s="131"/>
      <c r="AJ103" s="131"/>
      <c r="AK103" s="132"/>
      <c r="AL103" s="45"/>
      <c r="AN103" s="22"/>
      <c r="AO103" s="22"/>
      <c r="AP103" s="22"/>
      <c r="AQ103" s="160" t="s">
        <v>151</v>
      </c>
      <c r="AR103" s="161"/>
      <c r="AS103" s="161"/>
      <c r="AT103" s="161"/>
      <c r="AU103" s="161"/>
      <c r="AV103" s="158"/>
      <c r="AW103" s="162"/>
      <c r="AX103" s="162"/>
      <c r="AY103" s="162"/>
      <c r="AZ103" s="162"/>
      <c r="BA103" s="163"/>
      <c r="BB103" s="175" t="s">
        <v>108</v>
      </c>
      <c r="BC103" s="176"/>
      <c r="BD103" s="65"/>
      <c r="BH103" s="46"/>
      <c r="BI103" s="167" t="s">
        <v>152</v>
      </c>
      <c r="BJ103" s="168"/>
      <c r="BK103" s="168"/>
      <c r="BL103" s="168"/>
      <c r="BM103" s="168"/>
      <c r="BN103" s="168"/>
      <c r="BO103" s="158"/>
      <c r="BP103" s="158"/>
      <c r="BQ103" s="158"/>
      <c r="BR103" s="158"/>
      <c r="BS103" s="158"/>
      <c r="BT103" s="255" t="s">
        <v>108</v>
      </c>
      <c r="BU103" s="180"/>
      <c r="BV103" s="180"/>
      <c r="BW103" s="68"/>
      <c r="BX103" s="319"/>
      <c r="BY103" s="215"/>
      <c r="BZ103" s="215"/>
      <c r="CA103" s="215"/>
      <c r="CB103" s="216"/>
      <c r="CC103" s="221"/>
      <c r="CD103" s="215"/>
      <c r="CE103" s="215"/>
      <c r="CF103" s="215"/>
      <c r="CG103" s="216"/>
      <c r="CH103" s="221"/>
      <c r="CI103" s="215"/>
      <c r="CJ103" s="215"/>
      <c r="CK103" s="215"/>
      <c r="CL103" s="222"/>
      <c r="CM103" s="130"/>
      <c r="CN103" s="131"/>
      <c r="CO103" s="131"/>
      <c r="CP103" s="131"/>
      <c r="CQ103" s="131"/>
      <c r="CR103" s="131"/>
      <c r="CS103" s="131"/>
      <c r="CT103" s="131"/>
      <c r="CU103" s="131"/>
      <c r="CV103" s="131"/>
      <c r="CW103" s="131"/>
      <c r="CX103" s="131"/>
      <c r="CY103" s="131"/>
      <c r="CZ103" s="131"/>
      <c r="DA103" s="131"/>
      <c r="DB103" s="132"/>
    </row>
    <row r="104" spans="5:106" ht="5.65" customHeight="1" x14ac:dyDescent="0.15">
      <c r="E104" s="303"/>
      <c r="F104" s="304"/>
      <c r="G104" s="143"/>
      <c r="H104" s="144"/>
      <c r="I104" s="144"/>
      <c r="J104" s="144"/>
      <c r="K104" s="144"/>
      <c r="L104" s="145"/>
      <c r="M104" s="143"/>
      <c r="N104" s="144"/>
      <c r="O104" s="144"/>
      <c r="P104" s="144"/>
      <c r="Q104" s="144"/>
      <c r="R104" s="144"/>
      <c r="S104" s="144"/>
      <c r="T104" s="144"/>
      <c r="U104" s="144"/>
      <c r="V104" s="144"/>
      <c r="W104" s="145"/>
      <c r="X104" s="130"/>
      <c r="Y104" s="131"/>
      <c r="Z104" s="131"/>
      <c r="AA104" s="131"/>
      <c r="AB104" s="131"/>
      <c r="AC104" s="131"/>
      <c r="AD104" s="131"/>
      <c r="AE104" s="131"/>
      <c r="AF104" s="131"/>
      <c r="AG104" s="131"/>
      <c r="AH104" s="131"/>
      <c r="AI104" s="131"/>
      <c r="AJ104" s="131"/>
      <c r="AK104" s="132"/>
      <c r="AL104" s="45"/>
      <c r="AM104" s="22"/>
      <c r="AN104" s="22"/>
      <c r="AO104" s="22"/>
      <c r="AP104" s="22"/>
      <c r="AQ104" s="161"/>
      <c r="AR104" s="161"/>
      <c r="AS104" s="161"/>
      <c r="AT104" s="161"/>
      <c r="AU104" s="161"/>
      <c r="AV104" s="164"/>
      <c r="AW104" s="164"/>
      <c r="AX104" s="164"/>
      <c r="AY104" s="164"/>
      <c r="AZ104" s="164"/>
      <c r="BA104" s="165"/>
      <c r="BB104" s="176"/>
      <c r="BC104" s="176"/>
      <c r="BD104" s="65"/>
      <c r="BH104" s="46"/>
      <c r="BI104" s="167"/>
      <c r="BJ104" s="168"/>
      <c r="BK104" s="168"/>
      <c r="BL104" s="168"/>
      <c r="BM104" s="168"/>
      <c r="BN104" s="168"/>
      <c r="BO104" s="159"/>
      <c r="BP104" s="159"/>
      <c r="BQ104" s="159"/>
      <c r="BR104" s="159"/>
      <c r="BS104" s="159"/>
      <c r="BT104" s="180"/>
      <c r="BU104" s="180"/>
      <c r="BV104" s="180"/>
      <c r="BW104" s="68"/>
      <c r="BX104" s="319"/>
      <c r="BY104" s="215"/>
      <c r="BZ104" s="215"/>
      <c r="CA104" s="215"/>
      <c r="CB104" s="216"/>
      <c r="CC104" s="221"/>
      <c r="CD104" s="215"/>
      <c r="CE104" s="215"/>
      <c r="CF104" s="215"/>
      <c r="CG104" s="216"/>
      <c r="CH104" s="221"/>
      <c r="CI104" s="215"/>
      <c r="CJ104" s="215"/>
      <c r="CK104" s="215"/>
      <c r="CL104" s="222"/>
      <c r="CM104" s="130"/>
      <c r="CN104" s="131"/>
      <c r="CO104" s="131"/>
      <c r="CP104" s="131"/>
      <c r="CQ104" s="131"/>
      <c r="CR104" s="131"/>
      <c r="CS104" s="131"/>
      <c r="CT104" s="131"/>
      <c r="CU104" s="131"/>
      <c r="CV104" s="131"/>
      <c r="CW104" s="131"/>
      <c r="CX104" s="131"/>
      <c r="CY104" s="131"/>
      <c r="CZ104" s="131"/>
      <c r="DA104" s="131"/>
      <c r="DB104" s="132"/>
    </row>
    <row r="105" spans="5:106" ht="5.65" customHeight="1" x14ac:dyDescent="0.15">
      <c r="E105" s="303"/>
      <c r="F105" s="304"/>
      <c r="G105" s="143"/>
      <c r="H105" s="144"/>
      <c r="I105" s="144"/>
      <c r="J105" s="144"/>
      <c r="K105" s="144"/>
      <c r="L105" s="145"/>
      <c r="M105" s="143"/>
      <c r="N105" s="144"/>
      <c r="O105" s="144"/>
      <c r="P105" s="144"/>
      <c r="Q105" s="144"/>
      <c r="R105" s="144"/>
      <c r="S105" s="144"/>
      <c r="T105" s="144"/>
      <c r="U105" s="144"/>
      <c r="V105" s="144"/>
      <c r="W105" s="145"/>
      <c r="X105" s="133"/>
      <c r="Y105" s="134"/>
      <c r="Z105" s="134"/>
      <c r="AA105" s="134"/>
      <c r="AB105" s="134"/>
      <c r="AC105" s="134"/>
      <c r="AD105" s="134"/>
      <c r="AE105" s="134"/>
      <c r="AF105" s="134"/>
      <c r="AG105" s="134"/>
      <c r="AH105" s="134"/>
      <c r="AI105" s="134"/>
      <c r="AJ105" s="134"/>
      <c r="AK105" s="135"/>
      <c r="AL105" s="51"/>
      <c r="AM105" s="35"/>
      <c r="AN105" s="69"/>
      <c r="AO105" s="69"/>
      <c r="AP105" s="69"/>
      <c r="AQ105" s="69"/>
      <c r="AR105" s="70"/>
      <c r="AS105" s="70"/>
      <c r="AT105" s="70"/>
      <c r="AU105" s="70"/>
      <c r="AV105" s="70"/>
      <c r="AW105" s="70"/>
      <c r="AX105" s="71"/>
      <c r="AY105" s="71"/>
      <c r="AZ105" s="71"/>
      <c r="BA105" s="71"/>
      <c r="BB105" s="35"/>
      <c r="BC105" s="35"/>
      <c r="BD105" s="35"/>
      <c r="BE105" s="35"/>
      <c r="BF105" s="35"/>
      <c r="BG105" s="35"/>
      <c r="BH105" s="52"/>
      <c r="BI105" s="72"/>
      <c r="BJ105" s="73"/>
      <c r="BK105" s="73"/>
      <c r="BL105" s="73"/>
      <c r="BM105" s="73"/>
      <c r="BN105" s="73"/>
      <c r="BO105" s="314"/>
      <c r="BP105" s="314"/>
      <c r="BQ105" s="314"/>
      <c r="BR105" s="314"/>
      <c r="BS105" s="314"/>
      <c r="BT105" s="73"/>
      <c r="BU105" s="73"/>
      <c r="BV105" s="73"/>
      <c r="BW105" s="73"/>
      <c r="BX105" s="333"/>
      <c r="BY105" s="232"/>
      <c r="BZ105" s="232"/>
      <c r="CA105" s="232"/>
      <c r="CB105" s="233"/>
      <c r="CC105" s="254"/>
      <c r="CD105" s="232"/>
      <c r="CE105" s="232"/>
      <c r="CF105" s="232"/>
      <c r="CG105" s="233"/>
      <c r="CH105" s="254"/>
      <c r="CI105" s="232"/>
      <c r="CJ105" s="232"/>
      <c r="CK105" s="232"/>
      <c r="CL105" s="276"/>
      <c r="CM105" s="137"/>
      <c r="CN105" s="138"/>
      <c r="CO105" s="138"/>
      <c r="CP105" s="138"/>
      <c r="CQ105" s="138"/>
      <c r="CR105" s="138"/>
      <c r="CS105" s="138"/>
      <c r="CT105" s="138"/>
      <c r="CU105" s="138"/>
      <c r="CV105" s="138"/>
      <c r="CW105" s="138"/>
      <c r="CX105" s="138"/>
      <c r="CY105" s="138"/>
      <c r="CZ105" s="138"/>
      <c r="DA105" s="138"/>
      <c r="DB105" s="139"/>
    </row>
    <row r="106" spans="5:106" ht="5.65" customHeight="1" x14ac:dyDescent="0.15">
      <c r="E106" s="303"/>
      <c r="F106" s="304"/>
      <c r="G106" s="143"/>
      <c r="H106" s="144"/>
      <c r="I106" s="144"/>
      <c r="J106" s="144"/>
      <c r="K106" s="144"/>
      <c r="L106" s="145"/>
      <c r="M106" s="143"/>
      <c r="N106" s="144"/>
      <c r="O106" s="144"/>
      <c r="P106" s="144"/>
      <c r="Q106" s="144"/>
      <c r="R106" s="144"/>
      <c r="S106" s="144"/>
      <c r="T106" s="144"/>
      <c r="U106" s="144"/>
      <c r="V106" s="144"/>
      <c r="W106" s="145"/>
      <c r="X106" s="127" t="s">
        <v>153</v>
      </c>
      <c r="Y106" s="128"/>
      <c r="Z106" s="128"/>
      <c r="AA106" s="128"/>
      <c r="AB106" s="128"/>
      <c r="AC106" s="128"/>
      <c r="AD106" s="128"/>
      <c r="AE106" s="128"/>
      <c r="AF106" s="128"/>
      <c r="AG106" s="128"/>
      <c r="AH106" s="128"/>
      <c r="AI106" s="128"/>
      <c r="AJ106" s="128"/>
      <c r="AK106" s="129"/>
      <c r="AL106" s="169" t="s">
        <v>154</v>
      </c>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1"/>
      <c r="BI106" s="41"/>
      <c r="BJ106" s="61"/>
      <c r="BK106" s="61"/>
      <c r="BL106" s="61"/>
      <c r="BM106" s="61"/>
      <c r="BN106" s="61"/>
      <c r="BO106" s="263"/>
      <c r="BP106" s="263"/>
      <c r="BQ106" s="263"/>
      <c r="BR106" s="263"/>
      <c r="BS106" s="263"/>
      <c r="BT106" s="61"/>
      <c r="BU106" s="61"/>
      <c r="BV106" s="61"/>
      <c r="BW106" s="62"/>
      <c r="BX106" s="318" t="str">
        <f>IF(OR(AV113="",AV110="",BO107=""),"",IF(AND(AV113&lt;=BO107,BO107&lt;=AV110),"○",""))</f>
        <v/>
      </c>
      <c r="BY106" s="213"/>
      <c r="BZ106" s="213"/>
      <c r="CA106" s="213"/>
      <c r="CB106" s="214"/>
      <c r="CC106" s="219" t="s">
        <v>78</v>
      </c>
      <c r="CD106" s="213"/>
      <c r="CE106" s="213"/>
      <c r="CF106" s="213"/>
      <c r="CG106" s="214"/>
      <c r="CH106" s="219" t="str">
        <f>IF(OR(AV113="",AV110="",BO107=""),"",IF(OR(BO107&gt;AV110,BO107&lt;AV113),"○",""))</f>
        <v/>
      </c>
      <c r="CI106" s="213"/>
      <c r="CJ106" s="213"/>
      <c r="CK106" s="213"/>
      <c r="CL106" s="220"/>
      <c r="CM106" s="330" t="s">
        <v>148</v>
      </c>
      <c r="CN106" s="331"/>
      <c r="CO106" s="331"/>
      <c r="CP106" s="331"/>
      <c r="CQ106" s="331"/>
      <c r="CR106" s="331"/>
      <c r="CS106" s="331"/>
      <c r="CT106" s="331"/>
      <c r="CU106" s="331"/>
      <c r="CV106" s="331"/>
      <c r="CW106" s="331"/>
      <c r="CX106" s="331"/>
      <c r="CY106" s="331"/>
      <c r="CZ106" s="331"/>
      <c r="DA106" s="331"/>
      <c r="DB106" s="332"/>
    </row>
    <row r="107" spans="5:106" ht="5.65" customHeight="1" x14ac:dyDescent="0.15">
      <c r="E107" s="303"/>
      <c r="F107" s="304"/>
      <c r="G107" s="143"/>
      <c r="H107" s="144"/>
      <c r="I107" s="144"/>
      <c r="J107" s="144"/>
      <c r="K107" s="144"/>
      <c r="L107" s="145"/>
      <c r="M107" s="143"/>
      <c r="N107" s="144"/>
      <c r="O107" s="144"/>
      <c r="P107" s="144"/>
      <c r="Q107" s="144"/>
      <c r="R107" s="144"/>
      <c r="S107" s="144"/>
      <c r="T107" s="144"/>
      <c r="U107" s="144"/>
      <c r="V107" s="144"/>
      <c r="W107" s="145"/>
      <c r="X107" s="130"/>
      <c r="Y107" s="131"/>
      <c r="Z107" s="131"/>
      <c r="AA107" s="131"/>
      <c r="AB107" s="131"/>
      <c r="AC107" s="131"/>
      <c r="AD107" s="131"/>
      <c r="AE107" s="131"/>
      <c r="AF107" s="131"/>
      <c r="AG107" s="131"/>
      <c r="AH107" s="131"/>
      <c r="AI107" s="131"/>
      <c r="AJ107" s="131"/>
      <c r="AK107" s="132"/>
      <c r="AL107" s="169"/>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1"/>
      <c r="BI107" s="167" t="s">
        <v>149</v>
      </c>
      <c r="BJ107" s="168"/>
      <c r="BK107" s="168"/>
      <c r="BL107" s="168"/>
      <c r="BM107" s="168"/>
      <c r="BN107" s="168"/>
      <c r="BO107" s="158"/>
      <c r="BP107" s="158"/>
      <c r="BQ107" s="158"/>
      <c r="BR107" s="158"/>
      <c r="BS107" s="158"/>
      <c r="BT107" s="180" t="s">
        <v>108</v>
      </c>
      <c r="BU107" s="180"/>
      <c r="BV107" s="180"/>
      <c r="BW107" s="26"/>
      <c r="BX107" s="319"/>
      <c r="BY107" s="215"/>
      <c r="BZ107" s="215"/>
      <c r="CA107" s="215"/>
      <c r="CB107" s="216"/>
      <c r="CC107" s="221"/>
      <c r="CD107" s="215"/>
      <c r="CE107" s="215"/>
      <c r="CF107" s="215"/>
      <c r="CG107" s="216"/>
      <c r="CH107" s="221"/>
      <c r="CI107" s="215"/>
      <c r="CJ107" s="215"/>
      <c r="CK107" s="215"/>
      <c r="CL107" s="222"/>
      <c r="CM107" s="130"/>
      <c r="CN107" s="131"/>
      <c r="CO107" s="131"/>
      <c r="CP107" s="131"/>
      <c r="CQ107" s="131"/>
      <c r="CR107" s="131"/>
      <c r="CS107" s="131"/>
      <c r="CT107" s="131"/>
      <c r="CU107" s="131"/>
      <c r="CV107" s="131"/>
      <c r="CW107" s="131"/>
      <c r="CX107" s="131"/>
      <c r="CY107" s="131"/>
      <c r="CZ107" s="131"/>
      <c r="DA107" s="131"/>
      <c r="DB107" s="132"/>
    </row>
    <row r="108" spans="5:106" ht="5.65" customHeight="1" x14ac:dyDescent="0.15">
      <c r="E108" s="303"/>
      <c r="F108" s="304"/>
      <c r="G108" s="143"/>
      <c r="H108" s="144"/>
      <c r="I108" s="144"/>
      <c r="J108" s="144"/>
      <c r="K108" s="144"/>
      <c r="L108" s="145"/>
      <c r="M108" s="143"/>
      <c r="N108" s="144"/>
      <c r="O108" s="144"/>
      <c r="P108" s="144"/>
      <c r="Q108" s="144"/>
      <c r="R108" s="144"/>
      <c r="S108" s="144"/>
      <c r="T108" s="144"/>
      <c r="U108" s="144"/>
      <c r="V108" s="144"/>
      <c r="W108" s="145"/>
      <c r="X108" s="130"/>
      <c r="Y108" s="131"/>
      <c r="Z108" s="131"/>
      <c r="AA108" s="131"/>
      <c r="AB108" s="131"/>
      <c r="AC108" s="131"/>
      <c r="AD108" s="131"/>
      <c r="AE108" s="131"/>
      <c r="AF108" s="131"/>
      <c r="AG108" s="131"/>
      <c r="AH108" s="131"/>
      <c r="AI108" s="131"/>
      <c r="AJ108" s="131"/>
      <c r="AK108" s="132"/>
      <c r="AL108" s="169"/>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1"/>
      <c r="BI108" s="167"/>
      <c r="BJ108" s="168"/>
      <c r="BK108" s="168"/>
      <c r="BL108" s="168"/>
      <c r="BM108" s="168"/>
      <c r="BN108" s="168"/>
      <c r="BO108" s="159"/>
      <c r="BP108" s="159"/>
      <c r="BQ108" s="159"/>
      <c r="BR108" s="159"/>
      <c r="BS108" s="159"/>
      <c r="BT108" s="180"/>
      <c r="BU108" s="180"/>
      <c r="BV108" s="180"/>
      <c r="BW108" s="26"/>
      <c r="BX108" s="319"/>
      <c r="BY108" s="215"/>
      <c r="BZ108" s="215"/>
      <c r="CA108" s="215"/>
      <c r="CB108" s="216"/>
      <c r="CC108" s="221"/>
      <c r="CD108" s="215"/>
      <c r="CE108" s="215"/>
      <c r="CF108" s="215"/>
      <c r="CG108" s="216"/>
      <c r="CH108" s="221"/>
      <c r="CI108" s="215"/>
      <c r="CJ108" s="215"/>
      <c r="CK108" s="215"/>
      <c r="CL108" s="222"/>
      <c r="CM108" s="130"/>
      <c r="CN108" s="131"/>
      <c r="CO108" s="131"/>
      <c r="CP108" s="131"/>
      <c r="CQ108" s="131"/>
      <c r="CR108" s="131"/>
      <c r="CS108" s="131"/>
      <c r="CT108" s="131"/>
      <c r="CU108" s="131"/>
      <c r="CV108" s="131"/>
      <c r="CW108" s="131"/>
      <c r="CX108" s="131"/>
      <c r="CY108" s="131"/>
      <c r="CZ108" s="131"/>
      <c r="DA108" s="131"/>
      <c r="DB108" s="132"/>
    </row>
    <row r="109" spans="5:106" ht="5.65" customHeight="1" x14ac:dyDescent="0.15">
      <c r="E109" s="303"/>
      <c r="F109" s="304"/>
      <c r="G109" s="143"/>
      <c r="H109" s="144"/>
      <c r="I109" s="144"/>
      <c r="J109" s="144"/>
      <c r="K109" s="144"/>
      <c r="L109" s="145"/>
      <c r="M109" s="143"/>
      <c r="N109" s="144"/>
      <c r="O109" s="144"/>
      <c r="P109" s="144"/>
      <c r="Q109" s="144"/>
      <c r="R109" s="144"/>
      <c r="S109" s="144"/>
      <c r="T109" s="144"/>
      <c r="U109" s="144"/>
      <c r="V109" s="144"/>
      <c r="W109" s="145"/>
      <c r="X109" s="130"/>
      <c r="Y109" s="131"/>
      <c r="Z109" s="131"/>
      <c r="AA109" s="131"/>
      <c r="AB109" s="131"/>
      <c r="AC109" s="131"/>
      <c r="AD109" s="131"/>
      <c r="AE109" s="131"/>
      <c r="AF109" s="131"/>
      <c r="AG109" s="131"/>
      <c r="AH109" s="131"/>
      <c r="AI109" s="131"/>
      <c r="AJ109" s="131"/>
      <c r="AK109" s="132"/>
      <c r="AL109" s="172"/>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4"/>
      <c r="BI109" s="63"/>
      <c r="BJ109" s="64"/>
      <c r="BK109" s="64"/>
      <c r="BL109" s="64"/>
      <c r="BM109" s="64"/>
      <c r="BN109" s="64"/>
      <c r="BO109" s="398"/>
      <c r="BP109" s="398"/>
      <c r="BQ109" s="398"/>
      <c r="BR109" s="398"/>
      <c r="BS109" s="398"/>
      <c r="BT109" s="64"/>
      <c r="BU109" s="64"/>
      <c r="BV109" s="64"/>
      <c r="BW109" s="26"/>
      <c r="BX109" s="319"/>
      <c r="BY109" s="215"/>
      <c r="BZ109" s="215"/>
      <c r="CA109" s="215"/>
      <c r="CB109" s="216"/>
      <c r="CC109" s="221"/>
      <c r="CD109" s="215"/>
      <c r="CE109" s="215"/>
      <c r="CF109" s="215"/>
      <c r="CG109" s="216"/>
      <c r="CH109" s="221"/>
      <c r="CI109" s="215"/>
      <c r="CJ109" s="215"/>
      <c r="CK109" s="215"/>
      <c r="CL109" s="222"/>
      <c r="CM109" s="130"/>
      <c r="CN109" s="131"/>
      <c r="CO109" s="131"/>
      <c r="CP109" s="131"/>
      <c r="CQ109" s="131"/>
      <c r="CR109" s="131"/>
      <c r="CS109" s="131"/>
      <c r="CT109" s="131"/>
      <c r="CU109" s="131"/>
      <c r="CV109" s="131"/>
      <c r="CW109" s="131"/>
      <c r="CX109" s="131"/>
      <c r="CY109" s="131"/>
      <c r="CZ109" s="131"/>
      <c r="DA109" s="131"/>
      <c r="DB109" s="132"/>
    </row>
    <row r="110" spans="5:106" ht="5.65" customHeight="1" x14ac:dyDescent="0.15">
      <c r="E110" s="303"/>
      <c r="F110" s="304"/>
      <c r="G110" s="143"/>
      <c r="H110" s="144"/>
      <c r="I110" s="144"/>
      <c r="J110" s="144"/>
      <c r="K110" s="144"/>
      <c r="L110" s="145"/>
      <c r="M110" s="143"/>
      <c r="N110" s="144"/>
      <c r="O110" s="144"/>
      <c r="P110" s="144"/>
      <c r="Q110" s="144"/>
      <c r="R110" s="144"/>
      <c r="S110" s="144"/>
      <c r="T110" s="144"/>
      <c r="U110" s="144"/>
      <c r="V110" s="144"/>
      <c r="W110" s="145"/>
      <c r="X110" s="130"/>
      <c r="Y110" s="131"/>
      <c r="Z110" s="131"/>
      <c r="AA110" s="131"/>
      <c r="AB110" s="131"/>
      <c r="AC110" s="131"/>
      <c r="AD110" s="131"/>
      <c r="AE110" s="131"/>
      <c r="AF110" s="131"/>
      <c r="AG110" s="131"/>
      <c r="AH110" s="131"/>
      <c r="AI110" s="131"/>
      <c r="AJ110" s="131"/>
      <c r="AK110" s="132"/>
      <c r="AL110" s="45"/>
      <c r="AN110" s="22"/>
      <c r="AO110" s="22"/>
      <c r="AP110" s="22"/>
      <c r="AQ110" s="160" t="s">
        <v>150</v>
      </c>
      <c r="AR110" s="161"/>
      <c r="AS110" s="161"/>
      <c r="AT110" s="161"/>
      <c r="AU110" s="161"/>
      <c r="AV110" s="158"/>
      <c r="AW110" s="162"/>
      <c r="AX110" s="162"/>
      <c r="AY110" s="162"/>
      <c r="AZ110" s="162"/>
      <c r="BA110" s="163"/>
      <c r="BB110" s="175" t="s">
        <v>108</v>
      </c>
      <c r="BC110" s="176"/>
      <c r="BD110" s="65"/>
      <c r="BH110" s="46"/>
      <c r="BI110" s="167"/>
      <c r="BJ110" s="168"/>
      <c r="BK110" s="168"/>
      <c r="BL110" s="168"/>
      <c r="BM110" s="168"/>
      <c r="BN110" s="168"/>
      <c r="BO110" s="256"/>
      <c r="BP110" s="256"/>
      <c r="BQ110" s="256"/>
      <c r="BR110" s="256"/>
      <c r="BS110" s="256"/>
      <c r="BT110" s="255"/>
      <c r="BU110" s="180"/>
      <c r="BV110" s="180"/>
      <c r="BW110" s="26"/>
      <c r="BX110" s="319"/>
      <c r="BY110" s="215"/>
      <c r="BZ110" s="215"/>
      <c r="CA110" s="215"/>
      <c r="CB110" s="216"/>
      <c r="CC110" s="221"/>
      <c r="CD110" s="215"/>
      <c r="CE110" s="215"/>
      <c r="CF110" s="215"/>
      <c r="CG110" s="216"/>
      <c r="CH110" s="221"/>
      <c r="CI110" s="215"/>
      <c r="CJ110" s="215"/>
      <c r="CK110" s="215"/>
      <c r="CL110" s="222"/>
      <c r="CM110" s="130"/>
      <c r="CN110" s="131"/>
      <c r="CO110" s="131"/>
      <c r="CP110" s="131"/>
      <c r="CQ110" s="131"/>
      <c r="CR110" s="131"/>
      <c r="CS110" s="131"/>
      <c r="CT110" s="131"/>
      <c r="CU110" s="131"/>
      <c r="CV110" s="131"/>
      <c r="CW110" s="131"/>
      <c r="CX110" s="131"/>
      <c r="CY110" s="131"/>
      <c r="CZ110" s="131"/>
      <c r="DA110" s="131"/>
      <c r="DB110" s="132"/>
    </row>
    <row r="111" spans="5:106" ht="5.65" customHeight="1" x14ac:dyDescent="0.15">
      <c r="E111" s="303"/>
      <c r="F111" s="304"/>
      <c r="G111" s="143"/>
      <c r="H111" s="144"/>
      <c r="I111" s="144"/>
      <c r="J111" s="144"/>
      <c r="K111" s="144"/>
      <c r="L111" s="145"/>
      <c r="M111" s="143"/>
      <c r="N111" s="144"/>
      <c r="O111" s="144"/>
      <c r="P111" s="144"/>
      <c r="Q111" s="144"/>
      <c r="R111" s="144"/>
      <c r="S111" s="144"/>
      <c r="T111" s="144"/>
      <c r="U111" s="144"/>
      <c r="V111" s="144"/>
      <c r="W111" s="145"/>
      <c r="X111" s="130"/>
      <c r="Y111" s="131"/>
      <c r="Z111" s="131"/>
      <c r="AA111" s="131"/>
      <c r="AB111" s="131"/>
      <c r="AC111" s="131"/>
      <c r="AD111" s="131"/>
      <c r="AE111" s="131"/>
      <c r="AF111" s="131"/>
      <c r="AG111" s="131"/>
      <c r="AH111" s="131"/>
      <c r="AI111" s="131"/>
      <c r="AJ111" s="131"/>
      <c r="AK111" s="132"/>
      <c r="AL111" s="45"/>
      <c r="AM111" s="22"/>
      <c r="AN111" s="22"/>
      <c r="AO111" s="22"/>
      <c r="AP111" s="22"/>
      <c r="AQ111" s="161"/>
      <c r="AR111" s="161"/>
      <c r="AS111" s="161"/>
      <c r="AT111" s="161"/>
      <c r="AU111" s="161"/>
      <c r="AV111" s="164"/>
      <c r="AW111" s="164"/>
      <c r="AX111" s="164"/>
      <c r="AY111" s="164"/>
      <c r="AZ111" s="164"/>
      <c r="BA111" s="165"/>
      <c r="BB111" s="176"/>
      <c r="BC111" s="176"/>
      <c r="BD111" s="65"/>
      <c r="BH111" s="46"/>
      <c r="BI111" s="167"/>
      <c r="BJ111" s="168"/>
      <c r="BK111" s="168"/>
      <c r="BL111" s="168"/>
      <c r="BM111" s="168"/>
      <c r="BN111" s="168"/>
      <c r="BO111" s="256"/>
      <c r="BP111" s="256"/>
      <c r="BQ111" s="256"/>
      <c r="BR111" s="256"/>
      <c r="BS111" s="256"/>
      <c r="BT111" s="180"/>
      <c r="BU111" s="180"/>
      <c r="BV111" s="180"/>
      <c r="BW111" s="26"/>
      <c r="BX111" s="319"/>
      <c r="BY111" s="215"/>
      <c r="BZ111" s="215"/>
      <c r="CA111" s="215"/>
      <c r="CB111" s="216"/>
      <c r="CC111" s="221"/>
      <c r="CD111" s="215"/>
      <c r="CE111" s="215"/>
      <c r="CF111" s="215"/>
      <c r="CG111" s="216"/>
      <c r="CH111" s="221"/>
      <c r="CI111" s="215"/>
      <c r="CJ111" s="215"/>
      <c r="CK111" s="215"/>
      <c r="CL111" s="222"/>
      <c r="CM111" s="130"/>
      <c r="CN111" s="131"/>
      <c r="CO111" s="131"/>
      <c r="CP111" s="131"/>
      <c r="CQ111" s="131"/>
      <c r="CR111" s="131"/>
      <c r="CS111" s="131"/>
      <c r="CT111" s="131"/>
      <c r="CU111" s="131"/>
      <c r="CV111" s="131"/>
      <c r="CW111" s="131"/>
      <c r="CX111" s="131"/>
      <c r="CY111" s="131"/>
      <c r="CZ111" s="131"/>
      <c r="DA111" s="131"/>
      <c r="DB111" s="132"/>
    </row>
    <row r="112" spans="5:106" ht="5.65" customHeight="1" x14ac:dyDescent="0.15">
      <c r="E112" s="303"/>
      <c r="F112" s="304"/>
      <c r="G112" s="143"/>
      <c r="H112" s="144"/>
      <c r="I112" s="144"/>
      <c r="J112" s="144"/>
      <c r="K112" s="144"/>
      <c r="L112" s="145"/>
      <c r="M112" s="143"/>
      <c r="N112" s="144"/>
      <c r="O112" s="144"/>
      <c r="P112" s="144"/>
      <c r="Q112" s="144"/>
      <c r="R112" s="144"/>
      <c r="S112" s="144"/>
      <c r="T112" s="144"/>
      <c r="U112" s="144"/>
      <c r="V112" s="144"/>
      <c r="W112" s="145"/>
      <c r="X112" s="130"/>
      <c r="Y112" s="131"/>
      <c r="Z112" s="131"/>
      <c r="AA112" s="131"/>
      <c r="AB112" s="131"/>
      <c r="AC112" s="131"/>
      <c r="AD112" s="131"/>
      <c r="AE112" s="131"/>
      <c r="AF112" s="131"/>
      <c r="AG112" s="131"/>
      <c r="AH112" s="131"/>
      <c r="AI112" s="131"/>
      <c r="AJ112" s="131"/>
      <c r="AK112" s="132"/>
      <c r="AL112" s="37"/>
      <c r="AM112" s="24"/>
      <c r="AQ112" s="74"/>
      <c r="AR112" s="74"/>
      <c r="AS112" s="74"/>
      <c r="AT112" s="74"/>
      <c r="AU112" s="74"/>
      <c r="AV112" s="74"/>
      <c r="AW112" s="74"/>
      <c r="AX112" s="75"/>
      <c r="AY112" s="75"/>
      <c r="AZ112" s="75"/>
      <c r="BA112" s="75"/>
      <c r="BB112" s="74"/>
      <c r="BC112" s="74"/>
      <c r="BD112" s="24"/>
      <c r="BE112" s="24"/>
      <c r="BF112" s="24"/>
      <c r="BG112" s="24"/>
      <c r="BH112" s="36"/>
      <c r="BI112" s="67"/>
      <c r="BJ112" s="26"/>
      <c r="BK112" s="26"/>
      <c r="BL112" s="26"/>
      <c r="BM112" s="26"/>
      <c r="BN112" s="26"/>
      <c r="BO112" s="96"/>
      <c r="BP112" s="96"/>
      <c r="BQ112" s="96"/>
      <c r="BR112" s="96"/>
      <c r="BS112" s="96"/>
      <c r="BT112" s="26"/>
      <c r="BU112" s="26"/>
      <c r="BV112" s="26"/>
      <c r="BW112" s="26"/>
      <c r="BX112" s="319"/>
      <c r="BY112" s="215"/>
      <c r="BZ112" s="215"/>
      <c r="CA112" s="215"/>
      <c r="CB112" s="216"/>
      <c r="CC112" s="221"/>
      <c r="CD112" s="215"/>
      <c r="CE112" s="215"/>
      <c r="CF112" s="215"/>
      <c r="CG112" s="216"/>
      <c r="CH112" s="221"/>
      <c r="CI112" s="215"/>
      <c r="CJ112" s="215"/>
      <c r="CK112" s="215"/>
      <c r="CL112" s="222"/>
      <c r="CM112" s="130"/>
      <c r="CN112" s="131"/>
      <c r="CO112" s="131"/>
      <c r="CP112" s="131"/>
      <c r="CQ112" s="131"/>
      <c r="CR112" s="131"/>
      <c r="CS112" s="131"/>
      <c r="CT112" s="131"/>
      <c r="CU112" s="131"/>
      <c r="CV112" s="131"/>
      <c r="CW112" s="131"/>
      <c r="CX112" s="131"/>
      <c r="CY112" s="131"/>
      <c r="CZ112" s="131"/>
      <c r="DA112" s="131"/>
      <c r="DB112" s="132"/>
    </row>
    <row r="113" spans="5:123" ht="5.65" customHeight="1" x14ac:dyDescent="0.15">
      <c r="E113" s="303"/>
      <c r="F113" s="304"/>
      <c r="G113" s="143"/>
      <c r="H113" s="144"/>
      <c r="I113" s="144"/>
      <c r="J113" s="144"/>
      <c r="K113" s="144"/>
      <c r="L113" s="145"/>
      <c r="M113" s="143"/>
      <c r="N113" s="144"/>
      <c r="O113" s="144"/>
      <c r="P113" s="144"/>
      <c r="Q113" s="144"/>
      <c r="R113" s="144"/>
      <c r="S113" s="144"/>
      <c r="T113" s="144"/>
      <c r="U113" s="144"/>
      <c r="V113" s="144"/>
      <c r="W113" s="145"/>
      <c r="X113" s="130"/>
      <c r="Y113" s="131"/>
      <c r="Z113" s="131"/>
      <c r="AA113" s="131"/>
      <c r="AB113" s="131"/>
      <c r="AC113" s="131"/>
      <c r="AD113" s="131"/>
      <c r="AE113" s="131"/>
      <c r="AF113" s="131"/>
      <c r="AG113" s="131"/>
      <c r="AH113" s="131"/>
      <c r="AI113" s="131"/>
      <c r="AJ113" s="131"/>
      <c r="AK113" s="132"/>
      <c r="AL113" s="45"/>
      <c r="AN113" s="22"/>
      <c r="AO113" s="22"/>
      <c r="AP113" s="22"/>
      <c r="AQ113" s="160" t="s">
        <v>151</v>
      </c>
      <c r="AR113" s="161"/>
      <c r="AS113" s="161"/>
      <c r="AT113" s="161"/>
      <c r="AU113" s="161"/>
      <c r="AV113" s="158"/>
      <c r="AW113" s="162"/>
      <c r="AX113" s="162"/>
      <c r="AY113" s="162"/>
      <c r="AZ113" s="162"/>
      <c r="BA113" s="163"/>
      <c r="BB113" s="175" t="s">
        <v>108</v>
      </c>
      <c r="BC113" s="176"/>
      <c r="BD113" s="65"/>
      <c r="BH113" s="46"/>
      <c r="BI113" s="167" t="s">
        <v>152</v>
      </c>
      <c r="BJ113" s="168"/>
      <c r="BK113" s="168"/>
      <c r="BL113" s="168"/>
      <c r="BM113" s="168"/>
      <c r="BN113" s="168"/>
      <c r="BO113" s="158"/>
      <c r="BP113" s="158"/>
      <c r="BQ113" s="158"/>
      <c r="BR113" s="158"/>
      <c r="BS113" s="158"/>
      <c r="BT113" s="255" t="s">
        <v>108</v>
      </c>
      <c r="BU113" s="180"/>
      <c r="BV113" s="180"/>
      <c r="BW113" s="68"/>
      <c r="BX113" s="319"/>
      <c r="BY113" s="215"/>
      <c r="BZ113" s="215"/>
      <c r="CA113" s="215"/>
      <c r="CB113" s="216"/>
      <c r="CC113" s="221"/>
      <c r="CD113" s="215"/>
      <c r="CE113" s="215"/>
      <c r="CF113" s="215"/>
      <c r="CG113" s="216"/>
      <c r="CH113" s="221"/>
      <c r="CI113" s="215"/>
      <c r="CJ113" s="215"/>
      <c r="CK113" s="215"/>
      <c r="CL113" s="222"/>
      <c r="CM113" s="130"/>
      <c r="CN113" s="131"/>
      <c r="CO113" s="131"/>
      <c r="CP113" s="131"/>
      <c r="CQ113" s="131"/>
      <c r="CR113" s="131"/>
      <c r="CS113" s="131"/>
      <c r="CT113" s="131"/>
      <c r="CU113" s="131"/>
      <c r="CV113" s="131"/>
      <c r="CW113" s="131"/>
      <c r="CX113" s="131"/>
      <c r="CY113" s="131"/>
      <c r="CZ113" s="131"/>
      <c r="DA113" s="131"/>
      <c r="DB113" s="132"/>
    </row>
    <row r="114" spans="5:123" ht="5.65" customHeight="1" x14ac:dyDescent="0.15">
      <c r="E114" s="303"/>
      <c r="F114" s="304"/>
      <c r="G114" s="143"/>
      <c r="H114" s="144"/>
      <c r="I114" s="144"/>
      <c r="J114" s="144"/>
      <c r="K114" s="144"/>
      <c r="L114" s="145"/>
      <c r="M114" s="143"/>
      <c r="N114" s="144"/>
      <c r="O114" s="144"/>
      <c r="P114" s="144"/>
      <c r="Q114" s="144"/>
      <c r="R114" s="144"/>
      <c r="S114" s="144"/>
      <c r="T114" s="144"/>
      <c r="U114" s="144"/>
      <c r="V114" s="144"/>
      <c r="W114" s="145"/>
      <c r="X114" s="130"/>
      <c r="Y114" s="131"/>
      <c r="Z114" s="131"/>
      <c r="AA114" s="131"/>
      <c r="AB114" s="131"/>
      <c r="AC114" s="131"/>
      <c r="AD114" s="131"/>
      <c r="AE114" s="131"/>
      <c r="AF114" s="131"/>
      <c r="AG114" s="131"/>
      <c r="AH114" s="131"/>
      <c r="AI114" s="131"/>
      <c r="AJ114" s="131"/>
      <c r="AK114" s="132"/>
      <c r="AL114" s="45"/>
      <c r="AM114" s="22"/>
      <c r="AN114" s="22"/>
      <c r="AO114" s="22"/>
      <c r="AP114" s="22"/>
      <c r="AQ114" s="161"/>
      <c r="AR114" s="161"/>
      <c r="AS114" s="161"/>
      <c r="AT114" s="161"/>
      <c r="AU114" s="161"/>
      <c r="AV114" s="164"/>
      <c r="AW114" s="164"/>
      <c r="AX114" s="164"/>
      <c r="AY114" s="164"/>
      <c r="AZ114" s="164"/>
      <c r="BA114" s="165"/>
      <c r="BB114" s="176"/>
      <c r="BC114" s="176"/>
      <c r="BD114" s="65"/>
      <c r="BH114" s="46"/>
      <c r="BI114" s="167"/>
      <c r="BJ114" s="168"/>
      <c r="BK114" s="168"/>
      <c r="BL114" s="168"/>
      <c r="BM114" s="168"/>
      <c r="BN114" s="168"/>
      <c r="BO114" s="159"/>
      <c r="BP114" s="159"/>
      <c r="BQ114" s="159"/>
      <c r="BR114" s="159"/>
      <c r="BS114" s="159"/>
      <c r="BT114" s="180"/>
      <c r="BU114" s="180"/>
      <c r="BV114" s="180"/>
      <c r="BW114" s="68"/>
      <c r="BX114" s="319"/>
      <c r="BY114" s="215"/>
      <c r="BZ114" s="215"/>
      <c r="CA114" s="215"/>
      <c r="CB114" s="216"/>
      <c r="CC114" s="221"/>
      <c r="CD114" s="215"/>
      <c r="CE114" s="215"/>
      <c r="CF114" s="215"/>
      <c r="CG114" s="216"/>
      <c r="CH114" s="221"/>
      <c r="CI114" s="215"/>
      <c r="CJ114" s="215"/>
      <c r="CK114" s="215"/>
      <c r="CL114" s="222"/>
      <c r="CM114" s="130"/>
      <c r="CN114" s="131"/>
      <c r="CO114" s="131"/>
      <c r="CP114" s="131"/>
      <c r="CQ114" s="131"/>
      <c r="CR114" s="131"/>
      <c r="CS114" s="131"/>
      <c r="CT114" s="131"/>
      <c r="CU114" s="131"/>
      <c r="CV114" s="131"/>
      <c r="CW114" s="131"/>
      <c r="CX114" s="131"/>
      <c r="CY114" s="131"/>
      <c r="CZ114" s="131"/>
      <c r="DA114" s="131"/>
      <c r="DB114" s="132"/>
    </row>
    <row r="115" spans="5:123" ht="5.65" customHeight="1" x14ac:dyDescent="0.15">
      <c r="E115" s="303"/>
      <c r="F115" s="304"/>
      <c r="G115" s="143"/>
      <c r="H115" s="144"/>
      <c r="I115" s="144"/>
      <c r="J115" s="144"/>
      <c r="K115" s="144"/>
      <c r="L115" s="145"/>
      <c r="M115" s="143"/>
      <c r="N115" s="144"/>
      <c r="O115" s="144"/>
      <c r="P115" s="144"/>
      <c r="Q115" s="144"/>
      <c r="R115" s="144"/>
      <c r="S115" s="144"/>
      <c r="T115" s="144"/>
      <c r="U115" s="144"/>
      <c r="V115" s="144"/>
      <c r="W115" s="145"/>
      <c r="X115" s="133"/>
      <c r="Y115" s="134"/>
      <c r="Z115" s="134"/>
      <c r="AA115" s="134"/>
      <c r="AB115" s="134"/>
      <c r="AC115" s="134"/>
      <c r="AD115" s="134"/>
      <c r="AE115" s="134"/>
      <c r="AF115" s="134"/>
      <c r="AG115" s="134"/>
      <c r="AH115" s="134"/>
      <c r="AI115" s="134"/>
      <c r="AJ115" s="134"/>
      <c r="AK115" s="135"/>
      <c r="AL115" s="51"/>
      <c r="AM115" s="35"/>
      <c r="AN115" s="69"/>
      <c r="AO115" s="69"/>
      <c r="AP115" s="69"/>
      <c r="AQ115" s="69"/>
      <c r="AR115" s="70"/>
      <c r="AS115" s="70"/>
      <c r="AT115" s="70"/>
      <c r="AU115" s="70"/>
      <c r="AV115" s="70"/>
      <c r="AW115" s="70"/>
      <c r="AX115" s="71"/>
      <c r="AY115" s="71"/>
      <c r="AZ115" s="71"/>
      <c r="BA115" s="71"/>
      <c r="BB115" s="35"/>
      <c r="BC115" s="35"/>
      <c r="BD115" s="35"/>
      <c r="BE115" s="35"/>
      <c r="BF115" s="35"/>
      <c r="BG115" s="35"/>
      <c r="BH115" s="52"/>
      <c r="BI115" s="72"/>
      <c r="BJ115" s="73"/>
      <c r="BK115" s="73"/>
      <c r="BL115" s="73"/>
      <c r="BM115" s="73"/>
      <c r="BN115" s="73"/>
      <c r="BO115" s="314"/>
      <c r="BP115" s="314"/>
      <c r="BQ115" s="314"/>
      <c r="BR115" s="314"/>
      <c r="BS115" s="314"/>
      <c r="BT115" s="73"/>
      <c r="BU115" s="73"/>
      <c r="BV115" s="73"/>
      <c r="BW115" s="76"/>
      <c r="BX115" s="333"/>
      <c r="BY115" s="232"/>
      <c r="BZ115" s="232"/>
      <c r="CA115" s="232"/>
      <c r="CB115" s="233"/>
      <c r="CC115" s="254"/>
      <c r="CD115" s="232"/>
      <c r="CE115" s="232"/>
      <c r="CF115" s="232"/>
      <c r="CG115" s="233"/>
      <c r="CH115" s="254"/>
      <c r="CI115" s="232"/>
      <c r="CJ115" s="232"/>
      <c r="CK115" s="232"/>
      <c r="CL115" s="276"/>
      <c r="CM115" s="137"/>
      <c r="CN115" s="138"/>
      <c r="CO115" s="138"/>
      <c r="CP115" s="138"/>
      <c r="CQ115" s="138"/>
      <c r="CR115" s="138"/>
      <c r="CS115" s="138"/>
      <c r="CT115" s="138"/>
      <c r="CU115" s="138"/>
      <c r="CV115" s="138"/>
      <c r="CW115" s="138"/>
      <c r="CX115" s="138"/>
      <c r="CY115" s="138"/>
      <c r="CZ115" s="138"/>
      <c r="DA115" s="138"/>
      <c r="DB115" s="139"/>
    </row>
    <row r="116" spans="5:123" ht="5.65" customHeight="1" x14ac:dyDescent="0.15">
      <c r="E116" s="303"/>
      <c r="F116" s="304"/>
      <c r="G116" s="143"/>
      <c r="H116" s="144"/>
      <c r="I116" s="144"/>
      <c r="J116" s="144"/>
      <c r="K116" s="144"/>
      <c r="L116" s="145"/>
      <c r="M116" s="37"/>
      <c r="N116" s="96" t="s">
        <v>155</v>
      </c>
      <c r="O116" s="96"/>
      <c r="P116" s="96"/>
      <c r="Q116" s="96"/>
      <c r="R116" s="96"/>
      <c r="S116" s="96"/>
      <c r="T116" s="96"/>
      <c r="U116" s="96"/>
      <c r="V116" s="96"/>
      <c r="W116" s="36"/>
      <c r="X116" s="127" t="s">
        <v>156</v>
      </c>
      <c r="Y116" s="128"/>
      <c r="Z116" s="128"/>
      <c r="AA116" s="128"/>
      <c r="AB116" s="128"/>
      <c r="AC116" s="128"/>
      <c r="AD116" s="128"/>
      <c r="AE116" s="128"/>
      <c r="AF116" s="128"/>
      <c r="AG116" s="128"/>
      <c r="AH116" s="128"/>
      <c r="AI116" s="128"/>
      <c r="AJ116" s="128"/>
      <c r="AK116" s="129"/>
      <c r="AL116" s="169" t="s">
        <v>154</v>
      </c>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1"/>
      <c r="BI116" s="41"/>
      <c r="BJ116" s="61"/>
      <c r="BK116" s="61"/>
      <c r="BL116" s="61"/>
      <c r="BM116" s="61"/>
      <c r="BN116" s="61"/>
      <c r="BO116" s="263"/>
      <c r="BP116" s="263"/>
      <c r="BQ116" s="263"/>
      <c r="BR116" s="263"/>
      <c r="BS116" s="263"/>
      <c r="BT116" s="61"/>
      <c r="BU116" s="61"/>
      <c r="BV116" s="61"/>
      <c r="BW116" s="62"/>
      <c r="BX116" s="318" t="str">
        <f>IF(OR(AV123="",AV120="",BO117=""),"",IF(AND(AV123&lt;=BO117,BO117&lt;=AV120),"○",""))</f>
        <v/>
      </c>
      <c r="BY116" s="213"/>
      <c r="BZ116" s="213"/>
      <c r="CA116" s="213"/>
      <c r="CB116" s="214"/>
      <c r="CC116" s="219" t="s">
        <v>78</v>
      </c>
      <c r="CD116" s="213"/>
      <c r="CE116" s="213"/>
      <c r="CF116" s="213"/>
      <c r="CG116" s="214"/>
      <c r="CH116" s="219" t="str">
        <f>IF(OR(AV123="",AV120="",BO117=""),"",IF(OR(BO117&gt;AV120,BO117&lt;AV123),"○",""))</f>
        <v/>
      </c>
      <c r="CI116" s="213"/>
      <c r="CJ116" s="213"/>
      <c r="CK116" s="213"/>
      <c r="CL116" s="220"/>
      <c r="CM116" s="330" t="s">
        <v>148</v>
      </c>
      <c r="CN116" s="331"/>
      <c r="CO116" s="331"/>
      <c r="CP116" s="331"/>
      <c r="CQ116" s="331"/>
      <c r="CR116" s="331"/>
      <c r="CS116" s="331"/>
      <c r="CT116" s="331"/>
      <c r="CU116" s="331"/>
      <c r="CV116" s="331"/>
      <c r="CW116" s="331"/>
      <c r="CX116" s="331"/>
      <c r="CY116" s="331"/>
      <c r="CZ116" s="331"/>
      <c r="DA116" s="331"/>
      <c r="DB116" s="332"/>
    </row>
    <row r="117" spans="5:123" ht="5.65" customHeight="1" x14ac:dyDescent="0.15">
      <c r="E117" s="303"/>
      <c r="F117" s="304"/>
      <c r="G117" s="143"/>
      <c r="H117" s="144"/>
      <c r="I117" s="144"/>
      <c r="J117" s="144"/>
      <c r="K117" s="144"/>
      <c r="L117" s="145"/>
      <c r="M117" s="37"/>
      <c r="N117" s="96"/>
      <c r="O117" s="96"/>
      <c r="P117" s="96"/>
      <c r="Q117" s="96"/>
      <c r="R117" s="96"/>
      <c r="S117" s="96"/>
      <c r="T117" s="96"/>
      <c r="U117" s="96"/>
      <c r="V117" s="96"/>
      <c r="W117" s="36"/>
      <c r="X117" s="130"/>
      <c r="Y117" s="131"/>
      <c r="Z117" s="131"/>
      <c r="AA117" s="131"/>
      <c r="AB117" s="131"/>
      <c r="AC117" s="131"/>
      <c r="AD117" s="131"/>
      <c r="AE117" s="131"/>
      <c r="AF117" s="131"/>
      <c r="AG117" s="131"/>
      <c r="AH117" s="131"/>
      <c r="AI117" s="131"/>
      <c r="AJ117" s="131"/>
      <c r="AK117" s="132"/>
      <c r="AL117" s="169"/>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1"/>
      <c r="BI117" s="167" t="s">
        <v>149</v>
      </c>
      <c r="BJ117" s="168"/>
      <c r="BK117" s="168"/>
      <c r="BL117" s="168"/>
      <c r="BM117" s="168"/>
      <c r="BN117" s="168"/>
      <c r="BO117" s="158"/>
      <c r="BP117" s="158"/>
      <c r="BQ117" s="158"/>
      <c r="BR117" s="158"/>
      <c r="BS117" s="158"/>
      <c r="BT117" s="180" t="s">
        <v>108</v>
      </c>
      <c r="BU117" s="180"/>
      <c r="BV117" s="180"/>
      <c r="BW117" s="26"/>
      <c r="BX117" s="319"/>
      <c r="BY117" s="215"/>
      <c r="BZ117" s="215"/>
      <c r="CA117" s="215"/>
      <c r="CB117" s="216"/>
      <c r="CC117" s="221"/>
      <c r="CD117" s="215"/>
      <c r="CE117" s="215"/>
      <c r="CF117" s="215"/>
      <c r="CG117" s="216"/>
      <c r="CH117" s="221"/>
      <c r="CI117" s="215"/>
      <c r="CJ117" s="215"/>
      <c r="CK117" s="215"/>
      <c r="CL117" s="222"/>
      <c r="CM117" s="130"/>
      <c r="CN117" s="131"/>
      <c r="CO117" s="131"/>
      <c r="CP117" s="131"/>
      <c r="CQ117" s="131"/>
      <c r="CR117" s="131"/>
      <c r="CS117" s="131"/>
      <c r="CT117" s="131"/>
      <c r="CU117" s="131"/>
      <c r="CV117" s="131"/>
      <c r="CW117" s="131"/>
      <c r="CX117" s="131"/>
      <c r="CY117" s="131"/>
      <c r="CZ117" s="131"/>
      <c r="DA117" s="131"/>
      <c r="DB117" s="132"/>
    </row>
    <row r="118" spans="5:123" ht="8.1" customHeight="1" x14ac:dyDescent="0.15">
      <c r="E118" s="303"/>
      <c r="F118" s="304"/>
      <c r="G118" s="143"/>
      <c r="H118" s="144"/>
      <c r="I118" s="144"/>
      <c r="J118" s="144"/>
      <c r="K118" s="144"/>
      <c r="L118" s="145"/>
      <c r="M118" s="37"/>
      <c r="N118" s="24"/>
      <c r="O118" s="24"/>
      <c r="P118" s="24"/>
      <c r="Q118" s="24"/>
      <c r="R118" s="24"/>
      <c r="S118" s="24"/>
      <c r="T118" s="24"/>
      <c r="U118" s="24"/>
      <c r="V118" s="24"/>
      <c r="W118" s="36"/>
      <c r="X118" s="130"/>
      <c r="Y118" s="131"/>
      <c r="Z118" s="131"/>
      <c r="AA118" s="131"/>
      <c r="AB118" s="131"/>
      <c r="AC118" s="131"/>
      <c r="AD118" s="131"/>
      <c r="AE118" s="131"/>
      <c r="AF118" s="131"/>
      <c r="AG118" s="131"/>
      <c r="AH118" s="131"/>
      <c r="AI118" s="131"/>
      <c r="AJ118" s="131"/>
      <c r="AK118" s="132"/>
      <c r="AL118" s="169"/>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1"/>
      <c r="BI118" s="167"/>
      <c r="BJ118" s="168"/>
      <c r="BK118" s="168"/>
      <c r="BL118" s="168"/>
      <c r="BM118" s="168"/>
      <c r="BN118" s="168"/>
      <c r="BO118" s="159"/>
      <c r="BP118" s="159"/>
      <c r="BQ118" s="159"/>
      <c r="BR118" s="159"/>
      <c r="BS118" s="159"/>
      <c r="BT118" s="180"/>
      <c r="BU118" s="180"/>
      <c r="BV118" s="180"/>
      <c r="BW118" s="26"/>
      <c r="BX118" s="319"/>
      <c r="BY118" s="215"/>
      <c r="BZ118" s="215"/>
      <c r="CA118" s="215"/>
      <c r="CB118" s="216"/>
      <c r="CC118" s="221"/>
      <c r="CD118" s="215"/>
      <c r="CE118" s="215"/>
      <c r="CF118" s="215"/>
      <c r="CG118" s="216"/>
      <c r="CH118" s="221"/>
      <c r="CI118" s="215"/>
      <c r="CJ118" s="215"/>
      <c r="CK118" s="215"/>
      <c r="CL118" s="222"/>
      <c r="CM118" s="130"/>
      <c r="CN118" s="131"/>
      <c r="CO118" s="131"/>
      <c r="CP118" s="131"/>
      <c r="CQ118" s="131"/>
      <c r="CR118" s="131"/>
      <c r="CS118" s="131"/>
      <c r="CT118" s="131"/>
      <c r="CU118" s="131"/>
      <c r="CV118" s="131"/>
      <c r="CW118" s="131"/>
      <c r="CX118" s="131"/>
      <c r="CY118" s="131"/>
      <c r="CZ118" s="131"/>
      <c r="DA118" s="131"/>
      <c r="DB118" s="132"/>
    </row>
    <row r="119" spans="5:123" ht="8.1" customHeight="1" x14ac:dyDescent="0.15">
      <c r="E119" s="303"/>
      <c r="F119" s="304"/>
      <c r="G119" s="143"/>
      <c r="H119" s="144"/>
      <c r="I119" s="144"/>
      <c r="J119" s="144"/>
      <c r="K119" s="144"/>
      <c r="L119" s="145"/>
      <c r="M119" s="37"/>
      <c r="N119" s="136" t="s">
        <v>190</v>
      </c>
      <c r="O119" s="136"/>
      <c r="P119" s="136"/>
      <c r="Q119" s="136"/>
      <c r="R119" s="136"/>
      <c r="S119" s="136"/>
      <c r="T119" s="136"/>
      <c r="U119" s="136"/>
      <c r="V119" s="136"/>
      <c r="W119" s="36"/>
      <c r="X119" s="130"/>
      <c r="Y119" s="131"/>
      <c r="Z119" s="131"/>
      <c r="AA119" s="131"/>
      <c r="AB119" s="131"/>
      <c r="AC119" s="131"/>
      <c r="AD119" s="131"/>
      <c r="AE119" s="131"/>
      <c r="AF119" s="131"/>
      <c r="AG119" s="131"/>
      <c r="AH119" s="131"/>
      <c r="AI119" s="131"/>
      <c r="AJ119" s="131"/>
      <c r="AK119" s="132"/>
      <c r="AL119" s="172"/>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4"/>
      <c r="BI119" s="63"/>
      <c r="BJ119" s="64"/>
      <c r="BK119" s="64"/>
      <c r="BL119" s="64"/>
      <c r="BM119" s="64"/>
      <c r="BN119" s="64"/>
      <c r="BO119" s="398"/>
      <c r="BP119" s="398"/>
      <c r="BQ119" s="398"/>
      <c r="BR119" s="398"/>
      <c r="BS119" s="398"/>
      <c r="BT119" s="64"/>
      <c r="BU119" s="64"/>
      <c r="BV119" s="64"/>
      <c r="BW119" s="26"/>
      <c r="BX119" s="319"/>
      <c r="BY119" s="215"/>
      <c r="BZ119" s="215"/>
      <c r="CA119" s="215"/>
      <c r="CB119" s="216"/>
      <c r="CC119" s="221"/>
      <c r="CD119" s="215"/>
      <c r="CE119" s="215"/>
      <c r="CF119" s="215"/>
      <c r="CG119" s="216"/>
      <c r="CH119" s="221"/>
      <c r="CI119" s="215"/>
      <c r="CJ119" s="215"/>
      <c r="CK119" s="215"/>
      <c r="CL119" s="222"/>
      <c r="CM119" s="130"/>
      <c r="CN119" s="131"/>
      <c r="CO119" s="131"/>
      <c r="CP119" s="131"/>
      <c r="CQ119" s="131"/>
      <c r="CR119" s="131"/>
      <c r="CS119" s="131"/>
      <c r="CT119" s="131"/>
      <c r="CU119" s="131"/>
      <c r="CV119" s="131"/>
      <c r="CW119" s="131"/>
      <c r="CX119" s="131"/>
      <c r="CY119" s="131"/>
      <c r="CZ119" s="131"/>
      <c r="DA119" s="131"/>
      <c r="DB119" s="132"/>
    </row>
    <row r="120" spans="5:123" ht="8.1" customHeight="1" x14ac:dyDescent="0.15">
      <c r="E120" s="303"/>
      <c r="F120" s="304"/>
      <c r="G120" s="143"/>
      <c r="H120" s="144"/>
      <c r="I120" s="144"/>
      <c r="J120" s="144"/>
      <c r="K120" s="144"/>
      <c r="L120" s="145"/>
      <c r="M120" s="37"/>
      <c r="N120" s="85"/>
      <c r="O120" s="85"/>
      <c r="P120" s="85"/>
      <c r="Q120" s="85"/>
      <c r="R120" s="85"/>
      <c r="S120" s="85"/>
      <c r="T120" s="85"/>
      <c r="U120" s="85"/>
      <c r="V120" s="85"/>
      <c r="W120" s="36"/>
      <c r="X120" s="130"/>
      <c r="Y120" s="131"/>
      <c r="Z120" s="131"/>
      <c r="AA120" s="131"/>
      <c r="AB120" s="131"/>
      <c r="AC120" s="131"/>
      <c r="AD120" s="131"/>
      <c r="AE120" s="131"/>
      <c r="AF120" s="131"/>
      <c r="AG120" s="131"/>
      <c r="AH120" s="131"/>
      <c r="AI120" s="131"/>
      <c r="AJ120" s="131"/>
      <c r="AK120" s="132"/>
      <c r="AL120" s="45"/>
      <c r="AN120" s="22"/>
      <c r="AO120" s="22"/>
      <c r="AP120" s="22"/>
      <c r="AQ120" s="160" t="s">
        <v>150</v>
      </c>
      <c r="AR120" s="161"/>
      <c r="AS120" s="161"/>
      <c r="AT120" s="161"/>
      <c r="AU120" s="161"/>
      <c r="AV120" s="158"/>
      <c r="AW120" s="162"/>
      <c r="AX120" s="162"/>
      <c r="AY120" s="162"/>
      <c r="AZ120" s="162"/>
      <c r="BA120" s="163"/>
      <c r="BB120" s="175" t="s">
        <v>108</v>
      </c>
      <c r="BC120" s="176"/>
      <c r="BD120" s="65"/>
      <c r="BH120" s="46"/>
      <c r="BI120" s="167"/>
      <c r="BJ120" s="168"/>
      <c r="BK120" s="168"/>
      <c r="BL120" s="168"/>
      <c r="BM120" s="168"/>
      <c r="BN120" s="168"/>
      <c r="BO120" s="256"/>
      <c r="BP120" s="256"/>
      <c r="BQ120" s="256"/>
      <c r="BR120" s="256"/>
      <c r="BS120" s="256"/>
      <c r="BT120" s="255"/>
      <c r="BU120" s="180"/>
      <c r="BV120" s="180"/>
      <c r="BW120" s="26"/>
      <c r="BX120" s="319"/>
      <c r="BY120" s="215"/>
      <c r="BZ120" s="215"/>
      <c r="CA120" s="215"/>
      <c r="CB120" s="216"/>
      <c r="CC120" s="221"/>
      <c r="CD120" s="215"/>
      <c r="CE120" s="215"/>
      <c r="CF120" s="215"/>
      <c r="CG120" s="216"/>
      <c r="CH120" s="221"/>
      <c r="CI120" s="215"/>
      <c r="CJ120" s="215"/>
      <c r="CK120" s="215"/>
      <c r="CL120" s="222"/>
      <c r="CM120" s="130"/>
      <c r="CN120" s="131"/>
      <c r="CO120" s="131"/>
      <c r="CP120" s="131"/>
      <c r="CQ120" s="131"/>
      <c r="CR120" s="131"/>
      <c r="CS120" s="131"/>
      <c r="CT120" s="131"/>
      <c r="CU120" s="131"/>
      <c r="CV120" s="131"/>
      <c r="CW120" s="131"/>
      <c r="CX120" s="131"/>
      <c r="CY120" s="131"/>
      <c r="CZ120" s="131"/>
      <c r="DA120" s="131"/>
      <c r="DB120" s="132"/>
    </row>
    <row r="121" spans="5:123" ht="8.1" customHeight="1" x14ac:dyDescent="0.15">
      <c r="E121" s="303"/>
      <c r="F121" s="304"/>
      <c r="G121" s="143"/>
      <c r="H121" s="144"/>
      <c r="I121" s="144"/>
      <c r="J121" s="144"/>
      <c r="K121" s="144"/>
      <c r="L121" s="145"/>
      <c r="M121" s="37"/>
      <c r="W121" s="36"/>
      <c r="X121" s="130"/>
      <c r="Y121" s="131"/>
      <c r="Z121" s="131"/>
      <c r="AA121" s="131"/>
      <c r="AB121" s="131"/>
      <c r="AC121" s="131"/>
      <c r="AD121" s="131"/>
      <c r="AE121" s="131"/>
      <c r="AF121" s="131"/>
      <c r="AG121" s="131"/>
      <c r="AH121" s="131"/>
      <c r="AI121" s="131"/>
      <c r="AJ121" s="131"/>
      <c r="AK121" s="132"/>
      <c r="AL121" s="45"/>
      <c r="AM121" s="22"/>
      <c r="AN121" s="22"/>
      <c r="AO121" s="22"/>
      <c r="AP121" s="22"/>
      <c r="AQ121" s="161"/>
      <c r="AR121" s="161"/>
      <c r="AS121" s="161"/>
      <c r="AT121" s="161"/>
      <c r="AU121" s="161"/>
      <c r="AV121" s="164"/>
      <c r="AW121" s="164"/>
      <c r="AX121" s="164"/>
      <c r="AY121" s="164"/>
      <c r="AZ121" s="164"/>
      <c r="BA121" s="165"/>
      <c r="BB121" s="176"/>
      <c r="BC121" s="176"/>
      <c r="BD121" s="65"/>
      <c r="BH121" s="46"/>
      <c r="BI121" s="167"/>
      <c r="BJ121" s="168"/>
      <c r="BK121" s="168"/>
      <c r="BL121" s="168"/>
      <c r="BM121" s="168"/>
      <c r="BN121" s="168"/>
      <c r="BO121" s="256"/>
      <c r="BP121" s="256"/>
      <c r="BQ121" s="256"/>
      <c r="BR121" s="256"/>
      <c r="BS121" s="256"/>
      <c r="BT121" s="180"/>
      <c r="BU121" s="180"/>
      <c r="BV121" s="180"/>
      <c r="BW121" s="26"/>
      <c r="BX121" s="319"/>
      <c r="BY121" s="215"/>
      <c r="BZ121" s="215"/>
      <c r="CA121" s="215"/>
      <c r="CB121" s="216"/>
      <c r="CC121" s="221"/>
      <c r="CD121" s="215"/>
      <c r="CE121" s="215"/>
      <c r="CF121" s="215"/>
      <c r="CG121" s="216"/>
      <c r="CH121" s="221"/>
      <c r="CI121" s="215"/>
      <c r="CJ121" s="215"/>
      <c r="CK121" s="215"/>
      <c r="CL121" s="222"/>
      <c r="CM121" s="130"/>
      <c r="CN121" s="131"/>
      <c r="CO121" s="131"/>
      <c r="CP121" s="131"/>
      <c r="CQ121" s="131"/>
      <c r="CR121" s="131"/>
      <c r="CS121" s="131"/>
      <c r="CT121" s="131"/>
      <c r="CU121" s="131"/>
      <c r="CV121" s="131"/>
      <c r="CW121" s="131"/>
      <c r="CX121" s="131"/>
      <c r="CY121" s="131"/>
      <c r="CZ121" s="131"/>
      <c r="DA121" s="131"/>
      <c r="DB121" s="132"/>
    </row>
    <row r="122" spans="5:123" ht="8.1" customHeight="1" x14ac:dyDescent="0.15">
      <c r="E122" s="303"/>
      <c r="F122" s="304"/>
      <c r="G122" s="143"/>
      <c r="H122" s="144"/>
      <c r="I122" s="144"/>
      <c r="J122" s="144"/>
      <c r="K122" s="144"/>
      <c r="L122" s="145"/>
      <c r="M122" s="37"/>
      <c r="W122" s="36"/>
      <c r="X122" s="130"/>
      <c r="Y122" s="131"/>
      <c r="Z122" s="131"/>
      <c r="AA122" s="131"/>
      <c r="AB122" s="131"/>
      <c r="AC122" s="131"/>
      <c r="AD122" s="131"/>
      <c r="AE122" s="131"/>
      <c r="AF122" s="131"/>
      <c r="AG122" s="131"/>
      <c r="AH122" s="131"/>
      <c r="AI122" s="131"/>
      <c r="AJ122" s="131"/>
      <c r="AK122" s="132"/>
      <c r="AL122" s="37"/>
      <c r="AM122" s="24"/>
      <c r="AQ122" s="74"/>
      <c r="AR122" s="74"/>
      <c r="AS122" s="74"/>
      <c r="AT122" s="74"/>
      <c r="AU122" s="74"/>
      <c r="AV122" s="74"/>
      <c r="AW122" s="74"/>
      <c r="AX122" s="75"/>
      <c r="AY122" s="75"/>
      <c r="AZ122" s="75"/>
      <c r="BA122" s="75"/>
      <c r="BB122" s="74"/>
      <c r="BC122" s="74"/>
      <c r="BD122" s="24"/>
      <c r="BE122" s="24"/>
      <c r="BF122" s="24"/>
      <c r="BG122" s="24"/>
      <c r="BH122" s="36"/>
      <c r="BI122" s="67"/>
      <c r="BJ122" s="26"/>
      <c r="BK122" s="26"/>
      <c r="BL122" s="26"/>
      <c r="BM122" s="26"/>
      <c r="BN122" s="26"/>
      <c r="BO122" s="96"/>
      <c r="BP122" s="96"/>
      <c r="BQ122" s="96"/>
      <c r="BR122" s="96"/>
      <c r="BS122" s="96"/>
      <c r="BT122" s="26"/>
      <c r="BU122" s="26"/>
      <c r="BV122" s="26"/>
      <c r="BW122" s="26"/>
      <c r="BX122" s="319"/>
      <c r="BY122" s="215"/>
      <c r="BZ122" s="215"/>
      <c r="CA122" s="215"/>
      <c r="CB122" s="216"/>
      <c r="CC122" s="221"/>
      <c r="CD122" s="215"/>
      <c r="CE122" s="215"/>
      <c r="CF122" s="215"/>
      <c r="CG122" s="216"/>
      <c r="CH122" s="221"/>
      <c r="CI122" s="215"/>
      <c r="CJ122" s="215"/>
      <c r="CK122" s="215"/>
      <c r="CL122" s="222"/>
      <c r="CM122" s="130"/>
      <c r="CN122" s="131"/>
      <c r="CO122" s="131"/>
      <c r="CP122" s="131"/>
      <c r="CQ122" s="131"/>
      <c r="CR122" s="131"/>
      <c r="CS122" s="131"/>
      <c r="CT122" s="131"/>
      <c r="CU122" s="131"/>
      <c r="CV122" s="131"/>
      <c r="CW122" s="131"/>
      <c r="CX122" s="131"/>
      <c r="CY122" s="131"/>
      <c r="CZ122" s="131"/>
      <c r="DA122" s="131"/>
      <c r="DB122" s="132"/>
      <c r="DO122" s="2"/>
      <c r="DP122" s="8"/>
      <c r="DQ122" s="8"/>
    </row>
    <row r="123" spans="5:123" ht="8.1" customHeight="1" x14ac:dyDescent="0.15">
      <c r="E123" s="303"/>
      <c r="F123" s="304"/>
      <c r="G123" s="143"/>
      <c r="H123" s="144"/>
      <c r="I123" s="144"/>
      <c r="J123" s="144"/>
      <c r="K123" s="144"/>
      <c r="L123" s="145"/>
      <c r="M123" s="95"/>
      <c r="N123" s="96"/>
      <c r="O123" s="96"/>
      <c r="P123" s="96"/>
      <c r="Q123" s="96"/>
      <c r="R123" s="96"/>
      <c r="S123" s="96"/>
      <c r="T123" s="96"/>
      <c r="U123" s="96"/>
      <c r="V123" s="96"/>
      <c r="W123" s="100"/>
      <c r="X123" s="130"/>
      <c r="Y123" s="131"/>
      <c r="Z123" s="131"/>
      <c r="AA123" s="131"/>
      <c r="AB123" s="131"/>
      <c r="AC123" s="131"/>
      <c r="AD123" s="131"/>
      <c r="AE123" s="131"/>
      <c r="AF123" s="131"/>
      <c r="AG123" s="131"/>
      <c r="AH123" s="131"/>
      <c r="AI123" s="131"/>
      <c r="AJ123" s="131"/>
      <c r="AK123" s="132"/>
      <c r="AL123" s="45"/>
      <c r="AN123" s="22"/>
      <c r="AO123" s="22"/>
      <c r="AP123" s="22"/>
      <c r="AQ123" s="160" t="s">
        <v>151</v>
      </c>
      <c r="AR123" s="161"/>
      <c r="AS123" s="161"/>
      <c r="AT123" s="161"/>
      <c r="AU123" s="161"/>
      <c r="AV123" s="158"/>
      <c r="AW123" s="162"/>
      <c r="AX123" s="162"/>
      <c r="AY123" s="162"/>
      <c r="AZ123" s="162"/>
      <c r="BA123" s="163"/>
      <c r="BB123" s="175" t="s">
        <v>108</v>
      </c>
      <c r="BC123" s="176"/>
      <c r="BD123" s="65"/>
      <c r="BH123" s="46"/>
      <c r="BI123" s="167" t="s">
        <v>152</v>
      </c>
      <c r="BJ123" s="168"/>
      <c r="BK123" s="168"/>
      <c r="BL123" s="168"/>
      <c r="BM123" s="168"/>
      <c r="BN123" s="168"/>
      <c r="BO123" s="158"/>
      <c r="BP123" s="158"/>
      <c r="BQ123" s="158"/>
      <c r="BR123" s="158"/>
      <c r="BS123" s="158"/>
      <c r="BT123" s="255" t="s">
        <v>108</v>
      </c>
      <c r="BU123" s="180"/>
      <c r="BV123" s="180"/>
      <c r="BW123" s="68"/>
      <c r="BX123" s="319"/>
      <c r="BY123" s="215"/>
      <c r="BZ123" s="215"/>
      <c r="CA123" s="215"/>
      <c r="CB123" s="216"/>
      <c r="CC123" s="221"/>
      <c r="CD123" s="215"/>
      <c r="CE123" s="215"/>
      <c r="CF123" s="215"/>
      <c r="CG123" s="216"/>
      <c r="CH123" s="221"/>
      <c r="CI123" s="215"/>
      <c r="CJ123" s="215"/>
      <c r="CK123" s="215"/>
      <c r="CL123" s="222"/>
      <c r="CM123" s="130"/>
      <c r="CN123" s="131"/>
      <c r="CO123" s="131"/>
      <c r="CP123" s="131"/>
      <c r="CQ123" s="131"/>
      <c r="CR123" s="131"/>
      <c r="CS123" s="131"/>
      <c r="CT123" s="131"/>
      <c r="CU123" s="131"/>
      <c r="CV123" s="131"/>
      <c r="CW123" s="131"/>
      <c r="CX123" s="131"/>
      <c r="CY123" s="131"/>
      <c r="CZ123" s="131"/>
      <c r="DA123" s="131"/>
      <c r="DB123" s="132"/>
      <c r="DS123" s="8"/>
    </row>
    <row r="124" spans="5:123" ht="8.1" customHeight="1" x14ac:dyDescent="0.15">
      <c r="E124" s="303"/>
      <c r="F124" s="304"/>
      <c r="G124" s="143"/>
      <c r="H124" s="144"/>
      <c r="I124" s="144"/>
      <c r="J124" s="144"/>
      <c r="K124" s="144"/>
      <c r="L124" s="145"/>
      <c r="M124" s="95"/>
      <c r="N124" s="96"/>
      <c r="O124" s="96"/>
      <c r="P124" s="96"/>
      <c r="Q124" s="96"/>
      <c r="R124" s="96"/>
      <c r="S124" s="96"/>
      <c r="T124" s="96"/>
      <c r="U124" s="96"/>
      <c r="V124" s="96"/>
      <c r="W124" s="100"/>
      <c r="X124" s="130"/>
      <c r="Y124" s="131"/>
      <c r="Z124" s="131"/>
      <c r="AA124" s="131"/>
      <c r="AB124" s="131"/>
      <c r="AC124" s="131"/>
      <c r="AD124" s="131"/>
      <c r="AE124" s="131"/>
      <c r="AF124" s="131"/>
      <c r="AG124" s="131"/>
      <c r="AH124" s="131"/>
      <c r="AI124" s="131"/>
      <c r="AJ124" s="131"/>
      <c r="AK124" s="132"/>
      <c r="AL124" s="45"/>
      <c r="AM124" s="22"/>
      <c r="AN124" s="22"/>
      <c r="AO124" s="22"/>
      <c r="AP124" s="22"/>
      <c r="AQ124" s="161"/>
      <c r="AR124" s="161"/>
      <c r="AS124" s="161"/>
      <c r="AT124" s="161"/>
      <c r="AU124" s="161"/>
      <c r="AV124" s="164"/>
      <c r="AW124" s="164"/>
      <c r="AX124" s="164"/>
      <c r="AY124" s="164"/>
      <c r="AZ124" s="164"/>
      <c r="BA124" s="165"/>
      <c r="BB124" s="176"/>
      <c r="BC124" s="176"/>
      <c r="BD124" s="65"/>
      <c r="BH124" s="46"/>
      <c r="BI124" s="167"/>
      <c r="BJ124" s="168"/>
      <c r="BK124" s="168"/>
      <c r="BL124" s="168"/>
      <c r="BM124" s="168"/>
      <c r="BN124" s="168"/>
      <c r="BO124" s="159"/>
      <c r="BP124" s="159"/>
      <c r="BQ124" s="159"/>
      <c r="BR124" s="159"/>
      <c r="BS124" s="159"/>
      <c r="BT124" s="180"/>
      <c r="BU124" s="180"/>
      <c r="BV124" s="180"/>
      <c r="BW124" s="68"/>
      <c r="BX124" s="319"/>
      <c r="BY124" s="215"/>
      <c r="BZ124" s="215"/>
      <c r="CA124" s="215"/>
      <c r="CB124" s="216"/>
      <c r="CC124" s="221"/>
      <c r="CD124" s="215"/>
      <c r="CE124" s="215"/>
      <c r="CF124" s="215"/>
      <c r="CG124" s="216"/>
      <c r="CH124" s="221"/>
      <c r="CI124" s="215"/>
      <c r="CJ124" s="215"/>
      <c r="CK124" s="215"/>
      <c r="CL124" s="222"/>
      <c r="CM124" s="130"/>
      <c r="CN124" s="131"/>
      <c r="CO124" s="131"/>
      <c r="CP124" s="131"/>
      <c r="CQ124" s="131"/>
      <c r="CR124" s="131"/>
      <c r="CS124" s="131"/>
      <c r="CT124" s="131"/>
      <c r="CU124" s="131"/>
      <c r="CV124" s="131"/>
      <c r="CW124" s="131"/>
      <c r="CX124" s="131"/>
      <c r="CY124" s="131"/>
      <c r="CZ124" s="131"/>
      <c r="DA124" s="131"/>
      <c r="DB124" s="132"/>
    </row>
    <row r="125" spans="5:123" ht="8.1" customHeight="1" x14ac:dyDescent="0.15">
      <c r="E125" s="305"/>
      <c r="F125" s="306"/>
      <c r="G125" s="177"/>
      <c r="H125" s="178"/>
      <c r="I125" s="178"/>
      <c r="J125" s="178"/>
      <c r="K125" s="178"/>
      <c r="L125" s="179"/>
      <c r="M125" s="313"/>
      <c r="N125" s="314"/>
      <c r="O125" s="314"/>
      <c r="P125" s="314"/>
      <c r="Q125" s="314"/>
      <c r="R125" s="314"/>
      <c r="S125" s="314"/>
      <c r="T125" s="314"/>
      <c r="U125" s="314"/>
      <c r="V125" s="314"/>
      <c r="W125" s="315"/>
      <c r="X125" s="137"/>
      <c r="Y125" s="138"/>
      <c r="Z125" s="138"/>
      <c r="AA125" s="138"/>
      <c r="AB125" s="138"/>
      <c r="AC125" s="138"/>
      <c r="AD125" s="138"/>
      <c r="AE125" s="138"/>
      <c r="AF125" s="138"/>
      <c r="AG125" s="138"/>
      <c r="AH125" s="138"/>
      <c r="AI125" s="138"/>
      <c r="AJ125" s="138"/>
      <c r="AK125" s="139"/>
      <c r="AL125" s="51"/>
      <c r="AM125" s="35"/>
      <c r="AN125" s="69"/>
      <c r="AO125" s="69"/>
      <c r="AP125" s="69"/>
      <c r="AQ125" s="69"/>
      <c r="AR125" s="70"/>
      <c r="AS125" s="70"/>
      <c r="AT125" s="70"/>
      <c r="AU125" s="70"/>
      <c r="AV125" s="70"/>
      <c r="AW125" s="70"/>
      <c r="AX125" s="71"/>
      <c r="AY125" s="71"/>
      <c r="AZ125" s="71"/>
      <c r="BA125" s="71"/>
      <c r="BB125" s="35"/>
      <c r="BC125" s="35"/>
      <c r="BD125" s="35"/>
      <c r="BE125" s="35"/>
      <c r="BF125" s="35"/>
      <c r="BG125" s="35"/>
      <c r="BH125" s="52"/>
      <c r="BI125" s="72"/>
      <c r="BJ125" s="73"/>
      <c r="BK125" s="73"/>
      <c r="BL125" s="73"/>
      <c r="BM125" s="73"/>
      <c r="BN125" s="73"/>
      <c r="BO125" s="314"/>
      <c r="BP125" s="314"/>
      <c r="BQ125" s="314"/>
      <c r="BR125" s="314"/>
      <c r="BS125" s="314"/>
      <c r="BT125" s="73"/>
      <c r="BU125" s="73"/>
      <c r="BV125" s="73"/>
      <c r="BW125" s="73"/>
      <c r="BX125" s="333"/>
      <c r="BY125" s="232"/>
      <c r="BZ125" s="232"/>
      <c r="CA125" s="232"/>
      <c r="CB125" s="233"/>
      <c r="CC125" s="254"/>
      <c r="CD125" s="232"/>
      <c r="CE125" s="232"/>
      <c r="CF125" s="232"/>
      <c r="CG125" s="233"/>
      <c r="CH125" s="254"/>
      <c r="CI125" s="232"/>
      <c r="CJ125" s="232"/>
      <c r="CK125" s="232"/>
      <c r="CL125" s="276"/>
      <c r="CM125" s="137"/>
      <c r="CN125" s="138"/>
      <c r="CO125" s="138"/>
      <c r="CP125" s="138"/>
      <c r="CQ125" s="138"/>
      <c r="CR125" s="138"/>
      <c r="CS125" s="138"/>
      <c r="CT125" s="138"/>
      <c r="CU125" s="138"/>
      <c r="CV125" s="138"/>
      <c r="CW125" s="138"/>
      <c r="CX125" s="138"/>
      <c r="CY125" s="138"/>
      <c r="CZ125" s="138"/>
      <c r="DA125" s="138"/>
      <c r="DB125" s="139"/>
    </row>
    <row r="126" spans="5:123" ht="8.1" customHeight="1" x14ac:dyDescent="0.15">
      <c r="E126" s="344" t="s">
        <v>189</v>
      </c>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3"/>
      <c r="CD126" s="353"/>
      <c r="CE126" s="353"/>
      <c r="CF126" s="353"/>
      <c r="CG126" s="353"/>
      <c r="CH126" s="353"/>
      <c r="CI126" s="353"/>
      <c r="CJ126" s="353"/>
      <c r="CK126" s="353"/>
      <c r="CL126" s="354"/>
      <c r="CM126" s="37"/>
      <c r="CN126" s="24"/>
      <c r="CO126" s="24"/>
      <c r="CP126" s="24"/>
      <c r="CQ126" s="24"/>
      <c r="CR126" s="24"/>
      <c r="CS126" s="24"/>
      <c r="CT126" s="24"/>
      <c r="CU126" s="24"/>
      <c r="CV126" s="24"/>
      <c r="CW126" s="24"/>
      <c r="CX126" s="24"/>
      <c r="CY126" s="24"/>
      <c r="CZ126" s="24"/>
      <c r="DA126" s="24"/>
      <c r="DB126" s="24"/>
    </row>
    <row r="127" spans="5:123" ht="8.1" customHeight="1" x14ac:dyDescent="0.15">
      <c r="E127" s="262"/>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4"/>
      <c r="BG127" s="324"/>
      <c r="BH127" s="324"/>
      <c r="BI127" s="324"/>
      <c r="BJ127" s="324"/>
      <c r="BK127" s="324"/>
      <c r="BL127" s="324"/>
      <c r="BM127" s="324"/>
      <c r="BN127" s="324"/>
      <c r="BO127" s="324"/>
      <c r="BP127" s="324"/>
      <c r="BQ127" s="324"/>
      <c r="BR127" s="324"/>
      <c r="BS127" s="324"/>
      <c r="BT127" s="324"/>
      <c r="BU127" s="324"/>
      <c r="BV127" s="324"/>
      <c r="BW127" s="324"/>
      <c r="BX127" s="324"/>
      <c r="BY127" s="324"/>
      <c r="BZ127" s="324"/>
      <c r="CA127" s="324"/>
      <c r="CB127" s="324"/>
      <c r="CC127" s="324"/>
      <c r="CD127" s="324"/>
      <c r="CE127" s="324"/>
      <c r="CF127" s="324"/>
      <c r="CG127" s="324"/>
      <c r="CH127" s="324"/>
      <c r="CI127" s="324"/>
      <c r="CJ127" s="324"/>
      <c r="CK127" s="324"/>
      <c r="CL127" s="325"/>
      <c r="CM127" s="37"/>
      <c r="CN127" s="24"/>
      <c r="CO127" s="24"/>
      <c r="CP127" s="24"/>
      <c r="CQ127" s="24"/>
      <c r="CR127" s="24"/>
      <c r="CS127" s="24"/>
      <c r="CT127" s="24"/>
      <c r="CU127" s="24"/>
      <c r="CV127" s="24"/>
      <c r="CW127" s="24"/>
      <c r="CX127" s="24"/>
      <c r="CY127" s="24"/>
      <c r="CZ127" s="24"/>
      <c r="DA127" s="24"/>
      <c r="DB127" s="24"/>
    </row>
    <row r="128" spans="5:123" ht="8.1" customHeight="1" x14ac:dyDescent="0.15">
      <c r="E128" s="262"/>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c r="BA128" s="324"/>
      <c r="BB128" s="324"/>
      <c r="BC128" s="324"/>
      <c r="BD128" s="324"/>
      <c r="BE128" s="324"/>
      <c r="BF128" s="324"/>
      <c r="BG128" s="324"/>
      <c r="BH128" s="324"/>
      <c r="BI128" s="324"/>
      <c r="BJ128" s="324"/>
      <c r="BK128" s="324"/>
      <c r="BL128" s="324"/>
      <c r="BM128" s="324"/>
      <c r="BN128" s="324"/>
      <c r="BO128" s="324"/>
      <c r="BP128" s="324"/>
      <c r="BQ128" s="324"/>
      <c r="BR128" s="324"/>
      <c r="BS128" s="324"/>
      <c r="BT128" s="324"/>
      <c r="BU128" s="324"/>
      <c r="BV128" s="324"/>
      <c r="BW128" s="324"/>
      <c r="BX128" s="324"/>
      <c r="BY128" s="324"/>
      <c r="BZ128" s="324"/>
      <c r="CA128" s="324"/>
      <c r="CB128" s="324"/>
      <c r="CC128" s="324"/>
      <c r="CD128" s="324"/>
      <c r="CE128" s="324"/>
      <c r="CF128" s="324"/>
      <c r="CG128" s="324"/>
      <c r="CH128" s="324"/>
      <c r="CI128" s="324"/>
      <c r="CJ128" s="324"/>
      <c r="CK128" s="324"/>
      <c r="CL128" s="325"/>
    </row>
    <row r="129" spans="5:90" ht="8.1" customHeight="1" x14ac:dyDescent="0.15">
      <c r="E129" s="326"/>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8"/>
    </row>
    <row r="130" spans="5:90" ht="8.1" customHeight="1" x14ac:dyDescent="0.15">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row>
    <row r="131" spans="5:90" ht="8.1" customHeight="1" x14ac:dyDescent="0.15">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row>
    <row r="132" spans="5:90" ht="8.1" customHeight="1" x14ac:dyDescent="0.15">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row>
    <row r="133" spans="5:90" ht="8.1" customHeight="1" x14ac:dyDescent="0.15">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row>
    <row r="134" spans="5:90" ht="8.1" customHeight="1" thickBot="1" x14ac:dyDescent="0.2">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row>
    <row r="135" spans="5:90" ht="8.1" customHeight="1" x14ac:dyDescent="0.15">
      <c r="E135" s="24"/>
      <c r="F135" s="24"/>
      <c r="G135" s="246" t="s">
        <v>157</v>
      </c>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8"/>
      <c r="CJ135" s="24"/>
      <c r="CK135" s="24"/>
      <c r="CL135" s="24"/>
    </row>
    <row r="136" spans="5:90" ht="8.1" customHeight="1" x14ac:dyDescent="0.15">
      <c r="E136" s="24"/>
      <c r="F136" s="24"/>
      <c r="G136" s="249"/>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250"/>
      <c r="CJ136" s="24"/>
      <c r="CK136" s="24"/>
      <c r="CL136" s="24"/>
    </row>
    <row r="137" spans="5:90" ht="8.1" customHeight="1" thickBot="1" x14ac:dyDescent="0.2">
      <c r="E137" s="24"/>
      <c r="F137" s="24"/>
      <c r="G137" s="251"/>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2"/>
      <c r="BM137" s="252"/>
      <c r="BN137" s="252"/>
      <c r="BO137" s="252"/>
      <c r="BP137" s="252"/>
      <c r="BQ137" s="252"/>
      <c r="BR137" s="252"/>
      <c r="BS137" s="252"/>
      <c r="BT137" s="252"/>
      <c r="BU137" s="252"/>
      <c r="BV137" s="252"/>
      <c r="BW137" s="252"/>
      <c r="BX137" s="252"/>
      <c r="BY137" s="252"/>
      <c r="BZ137" s="252"/>
      <c r="CA137" s="252"/>
      <c r="CB137" s="252"/>
      <c r="CC137" s="252"/>
      <c r="CD137" s="252"/>
      <c r="CE137" s="252"/>
      <c r="CF137" s="252"/>
      <c r="CG137" s="252"/>
      <c r="CH137" s="252"/>
      <c r="CI137" s="253"/>
      <c r="CJ137" s="24"/>
      <c r="CK137" s="24"/>
      <c r="CL137" s="24"/>
    </row>
    <row r="138" spans="5:90" ht="8.1" customHeight="1" x14ac:dyDescent="0.15">
      <c r="E138" s="24"/>
      <c r="F138" s="24"/>
      <c r="G138" s="246" t="s">
        <v>158</v>
      </c>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8"/>
      <c r="CJ138" s="24"/>
      <c r="CK138" s="24"/>
      <c r="CL138" s="24"/>
    </row>
    <row r="139" spans="5:90" ht="8.1" customHeight="1" x14ac:dyDescent="0.15">
      <c r="E139" s="24"/>
      <c r="F139" s="24"/>
      <c r="G139" s="249"/>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250"/>
      <c r="CJ139" s="24"/>
      <c r="CK139" s="24"/>
      <c r="CL139" s="24"/>
    </row>
    <row r="140" spans="5:90" ht="8.1" customHeight="1" x14ac:dyDescent="0.15">
      <c r="E140" s="24"/>
      <c r="F140" s="24"/>
      <c r="G140" s="249"/>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250"/>
      <c r="CJ140" s="24"/>
      <c r="CK140" s="24"/>
      <c r="CL140" s="24"/>
    </row>
    <row r="141" spans="5:90" ht="8.1" customHeight="1" x14ac:dyDescent="0.15">
      <c r="E141" s="24"/>
      <c r="F141" s="24"/>
      <c r="G141" s="249"/>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250"/>
      <c r="CJ141" s="24"/>
      <c r="CK141" s="24"/>
      <c r="CL141" s="24"/>
    </row>
    <row r="142" spans="5:90" ht="8.1" customHeight="1" x14ac:dyDescent="0.15">
      <c r="E142" s="24"/>
      <c r="F142" s="24"/>
      <c r="G142" s="249"/>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250"/>
      <c r="CJ142" s="24"/>
      <c r="CK142" s="24"/>
      <c r="CL142" s="24"/>
    </row>
    <row r="143" spans="5:90" ht="8.1" customHeight="1" x14ac:dyDescent="0.15">
      <c r="E143" s="24"/>
      <c r="F143" s="24"/>
      <c r="G143" s="249"/>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250"/>
      <c r="CJ143" s="24"/>
      <c r="CK143" s="24"/>
      <c r="CL143" s="24"/>
    </row>
    <row r="144" spans="5:90" ht="8.1" customHeight="1" x14ac:dyDescent="0.15">
      <c r="E144" s="24"/>
      <c r="F144" s="24"/>
      <c r="G144" s="249"/>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250"/>
      <c r="CJ144" s="24"/>
      <c r="CK144" s="24"/>
      <c r="CL144" s="24"/>
    </row>
    <row r="145" spans="5:90" ht="8.1" customHeight="1" x14ac:dyDescent="0.15">
      <c r="E145" s="24"/>
      <c r="F145" s="24"/>
      <c r="G145" s="249"/>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250"/>
      <c r="CJ145" s="24"/>
      <c r="CK145" s="24"/>
      <c r="CL145" s="24"/>
    </row>
    <row r="146" spans="5:90" ht="8.1" customHeight="1" x14ac:dyDescent="0.15">
      <c r="E146" s="24"/>
      <c r="F146" s="24"/>
      <c r="G146" s="249"/>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250"/>
      <c r="CJ146" s="24"/>
      <c r="CK146" s="24"/>
      <c r="CL146" s="24"/>
    </row>
    <row r="147" spans="5:90" ht="8.1" customHeight="1" x14ac:dyDescent="0.15">
      <c r="E147" s="24"/>
      <c r="F147" s="24"/>
      <c r="G147" s="249"/>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250"/>
      <c r="CJ147" s="24"/>
      <c r="CK147" s="24"/>
      <c r="CL147" s="24"/>
    </row>
    <row r="148" spans="5:90" ht="8.1" customHeight="1" x14ac:dyDescent="0.15">
      <c r="E148" s="24"/>
      <c r="F148" s="24"/>
      <c r="G148" s="249"/>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250"/>
      <c r="CJ148" s="24"/>
      <c r="CK148" s="24"/>
      <c r="CL148" s="24"/>
    </row>
    <row r="149" spans="5:90" ht="8.1" customHeight="1" x14ac:dyDescent="0.15">
      <c r="E149" s="24"/>
      <c r="F149" s="24"/>
      <c r="G149" s="249"/>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250"/>
      <c r="CJ149" s="24"/>
      <c r="CK149" s="24"/>
      <c r="CL149" s="24"/>
    </row>
    <row r="150" spans="5:90" ht="8.1" customHeight="1" x14ac:dyDescent="0.15">
      <c r="E150" s="24"/>
      <c r="F150" s="24"/>
      <c r="G150" s="249"/>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250"/>
      <c r="CJ150" s="24"/>
      <c r="CK150" s="24"/>
      <c r="CL150" s="24"/>
    </row>
    <row r="151" spans="5:90" ht="8.1" customHeight="1" x14ac:dyDescent="0.15">
      <c r="E151" s="24"/>
      <c r="F151" s="24"/>
      <c r="G151" s="249"/>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250"/>
      <c r="CJ151" s="24"/>
      <c r="CK151" s="24"/>
      <c r="CL151" s="24"/>
    </row>
    <row r="152" spans="5:90" ht="8.1" customHeight="1" x14ac:dyDescent="0.15">
      <c r="E152" s="24"/>
      <c r="F152" s="24"/>
      <c r="G152" s="249"/>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250"/>
      <c r="CJ152" s="24"/>
      <c r="CK152" s="24"/>
      <c r="CL152" s="24"/>
    </row>
    <row r="153" spans="5:90" ht="8.1" customHeight="1" x14ac:dyDescent="0.15">
      <c r="E153" s="24"/>
      <c r="F153" s="24"/>
      <c r="G153" s="249"/>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250"/>
      <c r="CJ153" s="24"/>
      <c r="CK153" s="24"/>
      <c r="CL153" s="24"/>
    </row>
    <row r="154" spans="5:90" ht="8.1" customHeight="1" x14ac:dyDescent="0.15">
      <c r="E154" s="24"/>
      <c r="F154" s="24"/>
      <c r="G154" s="249"/>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250"/>
      <c r="CJ154" s="24"/>
      <c r="CK154" s="24"/>
      <c r="CL154" s="24"/>
    </row>
    <row r="155" spans="5:90" ht="8.1" customHeight="1" x14ac:dyDescent="0.15">
      <c r="E155" s="24"/>
      <c r="F155" s="24"/>
      <c r="G155" s="249"/>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250"/>
      <c r="CJ155" s="24"/>
      <c r="CK155" s="24"/>
      <c r="CL155" s="24"/>
    </row>
    <row r="156" spans="5:90" ht="8.1" customHeight="1" x14ac:dyDescent="0.15">
      <c r="E156" s="24"/>
      <c r="F156" s="24"/>
      <c r="G156" s="249"/>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250"/>
      <c r="CJ156" s="24"/>
      <c r="CK156" s="24"/>
      <c r="CL156" s="24"/>
    </row>
    <row r="157" spans="5:90" ht="8.1" customHeight="1" x14ac:dyDescent="0.15">
      <c r="E157" s="24"/>
      <c r="F157" s="24"/>
      <c r="G157" s="249"/>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250"/>
      <c r="CJ157" s="24"/>
      <c r="CK157" s="24"/>
      <c r="CL157" s="24"/>
    </row>
    <row r="158" spans="5:90" ht="8.1" customHeight="1" x14ac:dyDescent="0.15">
      <c r="E158" s="24"/>
      <c r="F158" s="24"/>
      <c r="G158" s="249"/>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250"/>
      <c r="CJ158" s="24"/>
      <c r="CK158" s="24"/>
      <c r="CL158" s="24"/>
    </row>
    <row r="159" spans="5:90" ht="8.1" customHeight="1" x14ac:dyDescent="0.15">
      <c r="E159" s="24"/>
      <c r="F159" s="24"/>
      <c r="G159" s="249"/>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250"/>
      <c r="CJ159" s="24"/>
      <c r="CK159" s="24"/>
      <c r="CL159" s="24"/>
    </row>
    <row r="160" spans="5:90" ht="8.1" customHeight="1" x14ac:dyDescent="0.15">
      <c r="E160" s="24"/>
      <c r="F160" s="24"/>
      <c r="G160" s="249"/>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250"/>
      <c r="CJ160" s="24"/>
      <c r="CK160" s="24"/>
      <c r="CL160" s="24"/>
    </row>
    <row r="161" spans="5:90" ht="8.1" customHeight="1" x14ac:dyDescent="0.15">
      <c r="E161" s="24"/>
      <c r="F161" s="24"/>
      <c r="G161" s="249"/>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250"/>
      <c r="CJ161" s="24"/>
      <c r="CK161" s="24"/>
      <c r="CL161" s="24"/>
    </row>
    <row r="162" spans="5:90" ht="8.1" customHeight="1" x14ac:dyDescent="0.15">
      <c r="E162" s="24"/>
      <c r="F162" s="24"/>
      <c r="G162" s="249"/>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250"/>
      <c r="CJ162" s="24"/>
      <c r="CK162" s="24"/>
      <c r="CL162" s="24"/>
    </row>
    <row r="163" spans="5:90" ht="8.1" customHeight="1" x14ac:dyDescent="0.15">
      <c r="E163" s="24"/>
      <c r="F163" s="24"/>
      <c r="G163" s="249"/>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250"/>
      <c r="CJ163" s="24"/>
      <c r="CK163" s="24"/>
      <c r="CL163" s="24"/>
    </row>
    <row r="164" spans="5:90" ht="8.1" customHeight="1" x14ac:dyDescent="0.15">
      <c r="E164" s="24"/>
      <c r="F164" s="24"/>
      <c r="G164" s="249"/>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250"/>
      <c r="CJ164" s="24"/>
      <c r="CK164" s="24"/>
      <c r="CL164" s="24"/>
    </row>
    <row r="165" spans="5:90" ht="8.1" customHeight="1" x14ac:dyDescent="0.15">
      <c r="E165" s="24"/>
      <c r="F165" s="24"/>
      <c r="G165" s="249"/>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250"/>
      <c r="CJ165" s="24"/>
      <c r="CK165" s="24"/>
      <c r="CL165" s="24"/>
    </row>
    <row r="166" spans="5:90" ht="8.1" customHeight="1" x14ac:dyDescent="0.15">
      <c r="E166" s="24"/>
      <c r="F166" s="24"/>
      <c r="G166" s="249"/>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250"/>
      <c r="CJ166" s="24"/>
      <c r="CK166" s="24"/>
      <c r="CL166" s="24"/>
    </row>
    <row r="167" spans="5:90" ht="8.1" customHeight="1" x14ac:dyDescent="0.15">
      <c r="E167" s="24"/>
      <c r="F167" s="24"/>
      <c r="G167" s="249"/>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250"/>
      <c r="CJ167" s="24"/>
      <c r="CK167" s="24"/>
      <c r="CL167" s="24"/>
    </row>
    <row r="168" spans="5:90" ht="8.1" customHeight="1" x14ac:dyDescent="0.15">
      <c r="E168" s="24"/>
      <c r="F168" s="24"/>
      <c r="G168" s="249"/>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250"/>
      <c r="CJ168" s="24"/>
      <c r="CK168" s="24"/>
      <c r="CL168" s="24"/>
    </row>
    <row r="169" spans="5:90" ht="8.1" customHeight="1" x14ac:dyDescent="0.15">
      <c r="E169" s="24"/>
      <c r="F169" s="24"/>
      <c r="G169" s="249"/>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250"/>
      <c r="CJ169" s="24"/>
      <c r="CK169" s="24"/>
      <c r="CL169" s="24"/>
    </row>
    <row r="170" spans="5:90" ht="8.1" customHeight="1" thickBot="1" x14ac:dyDescent="0.2">
      <c r="E170" s="24"/>
      <c r="F170" s="24"/>
      <c r="G170" s="251"/>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c r="BM170" s="252"/>
      <c r="BN170" s="252"/>
      <c r="BO170" s="252"/>
      <c r="BP170" s="252"/>
      <c r="BQ170" s="252"/>
      <c r="BR170" s="252"/>
      <c r="BS170" s="252"/>
      <c r="BT170" s="252"/>
      <c r="BU170" s="252"/>
      <c r="BV170" s="252"/>
      <c r="BW170" s="252"/>
      <c r="BX170" s="252"/>
      <c r="BY170" s="252"/>
      <c r="BZ170" s="252"/>
      <c r="CA170" s="252"/>
      <c r="CB170" s="252"/>
      <c r="CC170" s="252"/>
      <c r="CD170" s="252"/>
      <c r="CE170" s="252"/>
      <c r="CF170" s="252"/>
      <c r="CG170" s="252"/>
      <c r="CH170" s="252"/>
      <c r="CI170" s="253"/>
      <c r="CJ170" s="24"/>
      <c r="CK170" s="24"/>
      <c r="CL170" s="24"/>
    </row>
    <row r="171" spans="5:90" ht="8.1" customHeight="1" x14ac:dyDescent="0.15">
      <c r="E171" s="24"/>
      <c r="F171" s="24"/>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4"/>
      <c r="CK171" s="24"/>
      <c r="CL171" s="24"/>
    </row>
    <row r="172" spans="5:90" ht="8.1" customHeight="1" x14ac:dyDescent="0.15">
      <c r="E172" s="24"/>
      <c r="F172" s="24"/>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4"/>
      <c r="CK172" s="24"/>
      <c r="CL172" s="24"/>
    </row>
    <row r="173" spans="5:90" ht="8.1" customHeight="1" x14ac:dyDescent="0.15">
      <c r="E173" s="24"/>
      <c r="F173" s="24"/>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4"/>
      <c r="CK173" s="24"/>
      <c r="CL173" s="24"/>
    </row>
    <row r="174" spans="5:90" ht="8.1" customHeight="1" x14ac:dyDescent="0.15">
      <c r="E174" s="24"/>
      <c r="F174" s="24"/>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4"/>
      <c r="CK174" s="24"/>
      <c r="CL174" s="24"/>
    </row>
    <row r="175" spans="5:90" ht="8.1" customHeight="1" thickBot="1" x14ac:dyDescent="0.2">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row>
    <row r="176" spans="5:90" ht="8.1" customHeight="1" x14ac:dyDescent="0.15">
      <c r="E176" s="24"/>
      <c r="F176" s="24"/>
      <c r="G176" s="246" t="s">
        <v>136</v>
      </c>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8"/>
      <c r="CJ176" s="24"/>
      <c r="CK176" s="24"/>
      <c r="CL176" s="24"/>
    </row>
    <row r="177" spans="5:90" ht="8.1" customHeight="1" x14ac:dyDescent="0.15">
      <c r="E177" s="24"/>
      <c r="F177" s="24"/>
      <c r="G177" s="249"/>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250"/>
      <c r="CJ177" s="24"/>
      <c r="CK177" s="24"/>
      <c r="CL177" s="24"/>
    </row>
    <row r="178" spans="5:90" ht="8.1" customHeight="1" thickBot="1" x14ac:dyDescent="0.2">
      <c r="E178" s="24"/>
      <c r="F178" s="24"/>
      <c r="G178" s="251"/>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c r="BD178" s="252"/>
      <c r="BE178" s="252"/>
      <c r="BF178" s="252"/>
      <c r="BG178" s="252"/>
      <c r="BH178" s="252"/>
      <c r="BI178" s="252"/>
      <c r="BJ178" s="252"/>
      <c r="BK178" s="252"/>
      <c r="BL178" s="252"/>
      <c r="BM178" s="252"/>
      <c r="BN178" s="252"/>
      <c r="BO178" s="252"/>
      <c r="BP178" s="252"/>
      <c r="BQ178" s="252"/>
      <c r="BR178" s="252"/>
      <c r="BS178" s="252"/>
      <c r="BT178" s="252"/>
      <c r="BU178" s="252"/>
      <c r="BV178" s="252"/>
      <c r="BW178" s="252"/>
      <c r="BX178" s="252"/>
      <c r="BY178" s="252"/>
      <c r="BZ178" s="252"/>
      <c r="CA178" s="252"/>
      <c r="CB178" s="252"/>
      <c r="CC178" s="252"/>
      <c r="CD178" s="252"/>
      <c r="CE178" s="252"/>
      <c r="CF178" s="252"/>
      <c r="CG178" s="252"/>
      <c r="CH178" s="252"/>
      <c r="CI178" s="253"/>
      <c r="CJ178" s="24"/>
      <c r="CK178" s="24"/>
      <c r="CL178" s="24"/>
    </row>
    <row r="179" spans="5:90" ht="8.1" customHeight="1" x14ac:dyDescent="0.15">
      <c r="E179" s="24"/>
      <c r="F179" s="24"/>
      <c r="G179" s="246" t="s">
        <v>158</v>
      </c>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8"/>
      <c r="CJ179" s="24"/>
      <c r="CK179" s="24"/>
      <c r="CL179" s="24"/>
    </row>
    <row r="180" spans="5:90" ht="8.1" customHeight="1" x14ac:dyDescent="0.15">
      <c r="E180" s="24"/>
      <c r="F180" s="24"/>
      <c r="G180" s="249"/>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250"/>
      <c r="CJ180" s="24"/>
      <c r="CK180" s="24"/>
      <c r="CL180" s="24"/>
    </row>
    <row r="181" spans="5:90" ht="8.1" customHeight="1" x14ac:dyDescent="0.15">
      <c r="E181" s="24"/>
      <c r="F181" s="24"/>
      <c r="G181" s="249"/>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250"/>
      <c r="CJ181" s="24"/>
      <c r="CK181" s="24"/>
      <c r="CL181" s="24"/>
    </row>
    <row r="182" spans="5:90" ht="8.1" customHeight="1" x14ac:dyDescent="0.15">
      <c r="E182" s="24"/>
      <c r="F182" s="24"/>
      <c r="G182" s="249"/>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250"/>
      <c r="CJ182" s="24"/>
      <c r="CK182" s="24"/>
      <c r="CL182" s="24"/>
    </row>
    <row r="183" spans="5:90" ht="8.1" customHeight="1" x14ac:dyDescent="0.15">
      <c r="E183" s="24"/>
      <c r="F183" s="24"/>
      <c r="G183" s="249"/>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250"/>
      <c r="CJ183" s="24"/>
      <c r="CK183" s="24"/>
      <c r="CL183" s="24"/>
    </row>
    <row r="184" spans="5:90" ht="8.1" customHeight="1" x14ac:dyDescent="0.15">
      <c r="E184" s="24"/>
      <c r="F184" s="24"/>
      <c r="G184" s="249"/>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250"/>
      <c r="CJ184" s="24"/>
      <c r="CK184" s="24"/>
      <c r="CL184" s="24"/>
    </row>
    <row r="185" spans="5:90" ht="8.1" customHeight="1" x14ac:dyDescent="0.15">
      <c r="E185" s="24"/>
      <c r="F185" s="24"/>
      <c r="G185" s="249"/>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250"/>
      <c r="CJ185" s="24"/>
      <c r="CK185" s="24"/>
      <c r="CL185" s="24"/>
    </row>
    <row r="186" spans="5:90" ht="8.1" customHeight="1" x14ac:dyDescent="0.15">
      <c r="E186" s="24"/>
      <c r="F186" s="24"/>
      <c r="G186" s="249"/>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250"/>
      <c r="CJ186" s="24"/>
      <c r="CK186" s="24"/>
      <c r="CL186" s="24"/>
    </row>
    <row r="187" spans="5:90" ht="8.1" customHeight="1" x14ac:dyDescent="0.15">
      <c r="E187" s="24"/>
      <c r="F187" s="24"/>
      <c r="G187" s="249"/>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250"/>
      <c r="CJ187" s="24"/>
      <c r="CK187" s="24"/>
      <c r="CL187" s="24"/>
    </row>
    <row r="188" spans="5:90" ht="8.1" customHeight="1" x14ac:dyDescent="0.15">
      <c r="E188" s="24"/>
      <c r="F188" s="24"/>
      <c r="G188" s="249"/>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250"/>
      <c r="CJ188" s="24"/>
      <c r="CK188" s="24"/>
      <c r="CL188" s="24"/>
    </row>
    <row r="189" spans="5:90" ht="8.1" customHeight="1" x14ac:dyDescent="0.15">
      <c r="E189" s="24"/>
      <c r="F189" s="24"/>
      <c r="G189" s="249"/>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250"/>
      <c r="CJ189" s="24"/>
      <c r="CK189" s="24"/>
      <c r="CL189" s="24"/>
    </row>
    <row r="190" spans="5:90" ht="8.1" customHeight="1" x14ac:dyDescent="0.15">
      <c r="E190" s="24"/>
      <c r="F190" s="24"/>
      <c r="G190" s="249"/>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250"/>
      <c r="CJ190" s="24"/>
      <c r="CK190" s="24"/>
      <c r="CL190" s="24"/>
    </row>
    <row r="191" spans="5:90" ht="8.1" customHeight="1" x14ac:dyDescent="0.15">
      <c r="E191" s="24"/>
      <c r="F191" s="24"/>
      <c r="G191" s="249"/>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250"/>
      <c r="CJ191" s="24"/>
      <c r="CK191" s="24"/>
      <c r="CL191" s="24"/>
    </row>
    <row r="192" spans="5:90" ht="8.1" customHeight="1" x14ac:dyDescent="0.15">
      <c r="E192" s="24"/>
      <c r="F192" s="24"/>
      <c r="G192" s="249"/>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250"/>
      <c r="CJ192" s="24"/>
      <c r="CK192" s="24"/>
      <c r="CL192" s="24"/>
    </row>
    <row r="193" spans="5:90" ht="8.1" customHeight="1" x14ac:dyDescent="0.15">
      <c r="E193" s="24"/>
      <c r="F193" s="24"/>
      <c r="G193" s="249"/>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250"/>
      <c r="CJ193" s="24"/>
      <c r="CK193" s="24"/>
      <c r="CL193" s="24"/>
    </row>
    <row r="194" spans="5:90" ht="8.1" customHeight="1" x14ac:dyDescent="0.15">
      <c r="E194" s="24"/>
      <c r="F194" s="24"/>
      <c r="G194" s="249"/>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250"/>
      <c r="CJ194" s="24"/>
      <c r="CK194" s="24"/>
      <c r="CL194" s="24"/>
    </row>
    <row r="195" spans="5:90" ht="8.1" customHeight="1" x14ac:dyDescent="0.15">
      <c r="E195" s="24"/>
      <c r="F195" s="24"/>
      <c r="G195" s="249"/>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250"/>
      <c r="CJ195" s="24"/>
      <c r="CK195" s="24"/>
      <c r="CL195" s="24"/>
    </row>
    <row r="196" spans="5:90" ht="8.1" customHeight="1" x14ac:dyDescent="0.15">
      <c r="E196" s="24"/>
      <c r="F196" s="24"/>
      <c r="G196" s="249"/>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250"/>
      <c r="CJ196" s="24"/>
      <c r="CK196" s="24"/>
      <c r="CL196" s="24"/>
    </row>
    <row r="197" spans="5:90" ht="8.1" customHeight="1" x14ac:dyDescent="0.15">
      <c r="E197" s="24"/>
      <c r="F197" s="24"/>
      <c r="G197" s="249"/>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250"/>
      <c r="CJ197" s="24"/>
      <c r="CK197" s="24"/>
      <c r="CL197" s="24"/>
    </row>
    <row r="198" spans="5:90" ht="8.1" customHeight="1" x14ac:dyDescent="0.15">
      <c r="E198" s="24"/>
      <c r="F198" s="24"/>
      <c r="G198" s="249"/>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250"/>
      <c r="CJ198" s="24"/>
      <c r="CK198" s="24"/>
      <c r="CL198" s="24"/>
    </row>
    <row r="199" spans="5:90" ht="8.1" customHeight="1" x14ac:dyDescent="0.15">
      <c r="E199" s="24"/>
      <c r="F199" s="24"/>
      <c r="G199" s="249"/>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250"/>
      <c r="CJ199" s="24"/>
      <c r="CK199" s="24"/>
      <c r="CL199" s="24"/>
    </row>
    <row r="200" spans="5:90" ht="8.1" customHeight="1" x14ac:dyDescent="0.15">
      <c r="E200" s="24"/>
      <c r="F200" s="24"/>
      <c r="G200" s="249"/>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250"/>
      <c r="CJ200" s="24"/>
      <c r="CK200" s="24"/>
      <c r="CL200" s="24"/>
    </row>
    <row r="201" spans="5:90" ht="8.1" customHeight="1" x14ac:dyDescent="0.15">
      <c r="E201" s="24"/>
      <c r="F201" s="24"/>
      <c r="G201" s="249"/>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250"/>
      <c r="CJ201" s="24"/>
      <c r="CK201" s="24"/>
      <c r="CL201" s="24"/>
    </row>
    <row r="202" spans="5:90" ht="8.1" customHeight="1" x14ac:dyDescent="0.15">
      <c r="E202" s="24"/>
      <c r="F202" s="24"/>
      <c r="G202" s="249"/>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250"/>
      <c r="CJ202" s="24"/>
      <c r="CK202" s="24"/>
      <c r="CL202" s="24"/>
    </row>
    <row r="203" spans="5:90" ht="8.1" customHeight="1" x14ac:dyDescent="0.15">
      <c r="E203" s="24"/>
      <c r="F203" s="24"/>
      <c r="G203" s="249"/>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250"/>
      <c r="CJ203" s="24"/>
      <c r="CK203" s="24"/>
      <c r="CL203" s="24"/>
    </row>
    <row r="204" spans="5:90" ht="8.1" customHeight="1" x14ac:dyDescent="0.15">
      <c r="E204" s="24"/>
      <c r="F204" s="24"/>
      <c r="G204" s="249"/>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250"/>
      <c r="CJ204" s="24"/>
      <c r="CK204" s="24"/>
      <c r="CL204" s="24"/>
    </row>
    <row r="205" spans="5:90" ht="8.1" customHeight="1" x14ac:dyDescent="0.15">
      <c r="E205" s="24"/>
      <c r="F205" s="24"/>
      <c r="G205" s="249"/>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250"/>
      <c r="CJ205" s="24"/>
      <c r="CK205" s="24"/>
      <c r="CL205" s="24"/>
    </row>
    <row r="206" spans="5:90" ht="8.1" customHeight="1" x14ac:dyDescent="0.15">
      <c r="E206" s="24"/>
      <c r="F206" s="24"/>
      <c r="G206" s="249"/>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250"/>
      <c r="CJ206" s="24"/>
      <c r="CK206" s="24"/>
      <c r="CL206" s="24"/>
    </row>
    <row r="207" spans="5:90" ht="8.1" customHeight="1" x14ac:dyDescent="0.15">
      <c r="E207" s="24"/>
      <c r="F207" s="24"/>
      <c r="G207" s="249"/>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250"/>
      <c r="CJ207" s="24"/>
      <c r="CK207" s="24"/>
      <c r="CL207" s="24"/>
    </row>
    <row r="208" spans="5:90" ht="8.1" customHeight="1" x14ac:dyDescent="0.15">
      <c r="E208" s="24"/>
      <c r="F208" s="24"/>
      <c r="G208" s="249"/>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250"/>
      <c r="CJ208" s="24"/>
      <c r="CK208" s="24"/>
      <c r="CL208" s="24"/>
    </row>
    <row r="209" spans="5:125" ht="8.1" customHeight="1" x14ac:dyDescent="0.15">
      <c r="E209" s="24"/>
      <c r="F209" s="24"/>
      <c r="G209" s="249"/>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250"/>
      <c r="CJ209" s="24"/>
      <c r="CK209" s="24"/>
      <c r="CL209" s="24"/>
    </row>
    <row r="210" spans="5:125" ht="8.1" customHeight="1" x14ac:dyDescent="0.15">
      <c r="E210" s="24"/>
      <c r="F210" s="24"/>
      <c r="G210" s="249"/>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250"/>
      <c r="CJ210" s="24"/>
      <c r="CK210" s="24"/>
      <c r="CL210" s="24"/>
    </row>
    <row r="211" spans="5:125" ht="8.1" customHeight="1" thickBot="1" x14ac:dyDescent="0.2">
      <c r="E211" s="24"/>
      <c r="F211" s="24"/>
      <c r="G211" s="251"/>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c r="BD211" s="252"/>
      <c r="BE211" s="252"/>
      <c r="BF211" s="252"/>
      <c r="BG211" s="252"/>
      <c r="BH211" s="252"/>
      <c r="BI211" s="252"/>
      <c r="BJ211" s="252"/>
      <c r="BK211" s="252"/>
      <c r="BL211" s="252"/>
      <c r="BM211" s="252"/>
      <c r="BN211" s="252"/>
      <c r="BO211" s="252"/>
      <c r="BP211" s="252"/>
      <c r="BQ211" s="252"/>
      <c r="BR211" s="252"/>
      <c r="BS211" s="252"/>
      <c r="BT211" s="252"/>
      <c r="BU211" s="252"/>
      <c r="BV211" s="252"/>
      <c r="BW211" s="252"/>
      <c r="BX211" s="252"/>
      <c r="BY211" s="252"/>
      <c r="BZ211" s="252"/>
      <c r="CA211" s="252"/>
      <c r="CB211" s="252"/>
      <c r="CC211" s="252"/>
      <c r="CD211" s="252"/>
      <c r="CE211" s="252"/>
      <c r="CF211" s="252"/>
      <c r="CG211" s="252"/>
      <c r="CH211" s="252"/>
      <c r="CI211" s="253"/>
      <c r="CJ211" s="24"/>
      <c r="CK211" s="24"/>
      <c r="CL211" s="24"/>
    </row>
    <row r="212" spans="5:125" ht="8.1" customHeight="1" x14ac:dyDescent="0.15">
      <c r="E212" s="24"/>
      <c r="F212" s="24"/>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4"/>
      <c r="CK212" s="24"/>
      <c r="CL212" s="24"/>
    </row>
    <row r="213" spans="5:125" ht="8.1" customHeight="1" x14ac:dyDescent="0.15">
      <c r="E213" s="24"/>
      <c r="F213" s="24"/>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4"/>
      <c r="CK213" s="24"/>
      <c r="CL213" s="24"/>
    </row>
    <row r="214" spans="5:125" ht="8.1" customHeight="1" x14ac:dyDescent="0.15">
      <c r="E214" s="24"/>
      <c r="F214" s="24"/>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4"/>
      <c r="CK214" s="24"/>
      <c r="CL214" s="24"/>
    </row>
    <row r="215" spans="5:125" ht="8.1" customHeight="1" x14ac:dyDescent="0.15">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row>
    <row r="216" spans="5:125" ht="8.1" customHeight="1" x14ac:dyDescent="0.15">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DC216" s="24"/>
      <c r="DD216" s="10"/>
      <c r="DE216" s="10"/>
      <c r="DF216" s="10"/>
      <c r="DP216" s="10"/>
    </row>
    <row r="217" spans="5:125" ht="8.1" customHeight="1" x14ac:dyDescent="0.15">
      <c r="E217" s="180" t="s">
        <v>159</v>
      </c>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0"/>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Z217" s="24"/>
      <c r="DA217" s="24"/>
      <c r="DB217" s="24"/>
      <c r="DC217" s="24"/>
      <c r="DD217" s="10"/>
      <c r="DE217" s="10"/>
      <c r="DF217" s="10"/>
    </row>
    <row r="218" spans="5:125" ht="8.1" customHeight="1" x14ac:dyDescent="0.15">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Z218" s="24"/>
      <c r="DA218" s="24"/>
      <c r="DB218" s="24"/>
      <c r="DC218" s="24"/>
      <c r="DD218" s="10"/>
      <c r="DE218" s="10"/>
      <c r="DF218" s="10"/>
    </row>
    <row r="219" spans="5:125" ht="8.1" customHeight="1" x14ac:dyDescent="0.15">
      <c r="E219" s="93" t="s">
        <v>160</v>
      </c>
      <c r="F219" s="94"/>
      <c r="G219" s="99"/>
      <c r="H219" s="93" t="s">
        <v>58</v>
      </c>
      <c r="I219" s="94"/>
      <c r="J219" s="94"/>
      <c r="K219" s="94"/>
      <c r="L219" s="94"/>
      <c r="M219" s="94"/>
      <c r="N219" s="94"/>
      <c r="O219" s="94"/>
      <c r="P219" s="94"/>
      <c r="Q219" s="94"/>
      <c r="R219" s="94"/>
      <c r="S219" s="94"/>
      <c r="T219" s="94"/>
      <c r="U219" s="94"/>
      <c r="V219" s="94"/>
      <c r="W219" s="99"/>
      <c r="X219" s="93" t="s">
        <v>59</v>
      </c>
      <c r="Y219" s="94"/>
      <c r="Z219" s="94"/>
      <c r="AA219" s="94"/>
      <c r="AB219" s="94"/>
      <c r="AC219" s="94"/>
      <c r="AD219" s="94"/>
      <c r="AE219" s="94"/>
      <c r="AF219" s="94"/>
      <c r="AG219" s="94"/>
      <c r="AH219" s="94"/>
      <c r="AI219" s="94"/>
      <c r="AJ219" s="94"/>
      <c r="AK219" s="99"/>
      <c r="AL219" s="93" t="s">
        <v>161</v>
      </c>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108" t="s">
        <v>162</v>
      </c>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10"/>
      <c r="CG219" s="182" t="s">
        <v>163</v>
      </c>
      <c r="CH219" s="183"/>
      <c r="CI219" s="183"/>
      <c r="CJ219" s="183"/>
      <c r="CK219" s="183"/>
      <c r="CL219" s="184"/>
      <c r="DH219" s="78" t="s">
        <v>24</v>
      </c>
      <c r="DI219" s="3" t="s">
        <v>25</v>
      </c>
      <c r="DJ219" s="1" t="s">
        <v>26</v>
      </c>
      <c r="DK219" s="1" t="s">
        <v>27</v>
      </c>
      <c r="DL219" s="1" t="s">
        <v>28</v>
      </c>
      <c r="DM219" s="1" t="s">
        <v>29</v>
      </c>
      <c r="DN219" s="1" t="s">
        <v>30</v>
      </c>
      <c r="DP219" s="10"/>
      <c r="DQ219" s="10"/>
      <c r="DR219" s="10"/>
      <c r="DS219" s="10"/>
      <c r="DT219" s="10"/>
      <c r="DU219" s="10"/>
    </row>
    <row r="220" spans="5:125" ht="8.1" customHeight="1" x14ac:dyDescent="0.15">
      <c r="E220" s="95"/>
      <c r="F220" s="96"/>
      <c r="G220" s="100"/>
      <c r="H220" s="95"/>
      <c r="I220" s="96"/>
      <c r="J220" s="96"/>
      <c r="K220" s="96"/>
      <c r="L220" s="96"/>
      <c r="M220" s="96"/>
      <c r="N220" s="96"/>
      <c r="O220" s="96"/>
      <c r="P220" s="96"/>
      <c r="Q220" s="96"/>
      <c r="R220" s="96"/>
      <c r="S220" s="96"/>
      <c r="T220" s="96"/>
      <c r="U220" s="96"/>
      <c r="V220" s="96"/>
      <c r="W220" s="100"/>
      <c r="X220" s="95"/>
      <c r="Y220" s="96"/>
      <c r="Z220" s="96"/>
      <c r="AA220" s="96"/>
      <c r="AB220" s="96"/>
      <c r="AC220" s="96"/>
      <c r="AD220" s="96"/>
      <c r="AE220" s="96"/>
      <c r="AF220" s="96"/>
      <c r="AG220" s="96"/>
      <c r="AH220" s="96"/>
      <c r="AI220" s="96"/>
      <c r="AJ220" s="96"/>
      <c r="AK220" s="100"/>
      <c r="AL220" s="95"/>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108"/>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10"/>
      <c r="CG220" s="185"/>
      <c r="CH220" s="186"/>
      <c r="CI220" s="186"/>
      <c r="CJ220" s="186"/>
      <c r="CK220" s="186"/>
      <c r="CL220" s="187"/>
      <c r="DH220" s="79"/>
      <c r="DI220" s="4" t="s">
        <v>32</v>
      </c>
      <c r="DJ220" s="1" t="s">
        <v>164</v>
      </c>
      <c r="DK220" s="1" t="s">
        <v>165</v>
      </c>
      <c r="DL220" s="9" t="s">
        <v>166</v>
      </c>
      <c r="DM220" s="9" t="s">
        <v>167</v>
      </c>
      <c r="DN220" s="1" t="s">
        <v>2</v>
      </c>
      <c r="DP220" s="10"/>
      <c r="DQ220" s="10"/>
      <c r="DR220" s="10"/>
      <c r="DS220" s="10"/>
      <c r="DT220" s="10"/>
      <c r="DU220" s="10"/>
    </row>
    <row r="221" spans="5:125" ht="8.1" customHeight="1" x14ac:dyDescent="0.15">
      <c r="E221" s="97"/>
      <c r="F221" s="98"/>
      <c r="G221" s="101"/>
      <c r="H221" s="97"/>
      <c r="I221" s="98"/>
      <c r="J221" s="98"/>
      <c r="K221" s="98"/>
      <c r="L221" s="98"/>
      <c r="M221" s="98"/>
      <c r="N221" s="98"/>
      <c r="O221" s="98"/>
      <c r="P221" s="98"/>
      <c r="Q221" s="98"/>
      <c r="R221" s="98"/>
      <c r="S221" s="98"/>
      <c r="T221" s="98"/>
      <c r="U221" s="98"/>
      <c r="V221" s="98"/>
      <c r="W221" s="101"/>
      <c r="X221" s="97"/>
      <c r="Y221" s="98"/>
      <c r="Z221" s="98"/>
      <c r="AA221" s="98"/>
      <c r="AB221" s="98"/>
      <c r="AC221" s="98"/>
      <c r="AD221" s="98"/>
      <c r="AE221" s="98"/>
      <c r="AF221" s="98"/>
      <c r="AG221" s="98"/>
      <c r="AH221" s="98"/>
      <c r="AI221" s="98"/>
      <c r="AJ221" s="98"/>
      <c r="AK221" s="101"/>
      <c r="AL221" s="97"/>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108"/>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10"/>
      <c r="CG221" s="188"/>
      <c r="CH221" s="189"/>
      <c r="CI221" s="189"/>
      <c r="CJ221" s="189"/>
      <c r="CK221" s="189"/>
      <c r="CL221" s="190"/>
      <c r="DH221" s="80"/>
      <c r="DI221" s="4" t="s">
        <v>33</v>
      </c>
      <c r="DJ221" s="1" t="s">
        <v>168</v>
      </c>
      <c r="DK221" s="1" t="s">
        <v>169</v>
      </c>
      <c r="DL221" s="9" t="s">
        <v>170</v>
      </c>
      <c r="DM221" s="1" t="s">
        <v>171</v>
      </c>
      <c r="DN221" s="1" t="s">
        <v>171</v>
      </c>
      <c r="DP221" s="10"/>
      <c r="DQ221" s="10"/>
      <c r="DR221" s="10"/>
      <c r="DS221" s="10"/>
      <c r="DT221" s="10"/>
      <c r="DU221" s="10"/>
    </row>
    <row r="222" spans="5:125" ht="8.1" customHeight="1" x14ac:dyDescent="0.15">
      <c r="E222" s="81"/>
      <c r="F222" s="82"/>
      <c r="G222" s="83"/>
      <c r="H222" s="102" t="str">
        <f>(IF(OR($E222="■番号■",$E222=""),"",VLOOKUP($E222,DI219:DJ225,2,FALSE)))</f>
        <v/>
      </c>
      <c r="I222" s="103"/>
      <c r="J222" s="103"/>
      <c r="K222" s="103"/>
      <c r="L222" s="103"/>
      <c r="M222" s="103"/>
      <c r="N222" s="103"/>
      <c r="O222" s="103"/>
      <c r="P222" s="103"/>
      <c r="Q222" s="103"/>
      <c r="R222" s="103"/>
      <c r="S222" s="103"/>
      <c r="T222" s="103"/>
      <c r="U222" s="103"/>
      <c r="V222" s="103"/>
      <c r="W222" s="104"/>
      <c r="X222" s="87"/>
      <c r="Y222" s="88"/>
      <c r="Z222" s="88"/>
      <c r="AA222" s="88"/>
      <c r="AB222" s="88"/>
      <c r="AC222" s="88"/>
      <c r="AD222" s="88"/>
      <c r="AE222" s="88"/>
      <c r="AF222" s="88"/>
      <c r="AG222" s="88"/>
      <c r="AH222" s="88"/>
      <c r="AI222" s="88"/>
      <c r="AJ222" s="88"/>
      <c r="AK222" s="89"/>
      <c r="AL222" s="87"/>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111"/>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3"/>
      <c r="CG222" s="87"/>
      <c r="CH222" s="88"/>
      <c r="CI222" s="88"/>
      <c r="CJ222" s="88"/>
      <c r="CK222" s="88"/>
      <c r="CL222" s="89"/>
      <c r="DH222" s="78">
        <v>1</v>
      </c>
      <c r="DI222" s="4" t="s">
        <v>34</v>
      </c>
      <c r="DJ222" s="1" t="s">
        <v>172</v>
      </c>
      <c r="DK222" s="1" t="s">
        <v>169</v>
      </c>
      <c r="DL222" s="9" t="s">
        <v>173</v>
      </c>
      <c r="DM222" s="1" t="s">
        <v>171</v>
      </c>
      <c r="DN222" s="1" t="s">
        <v>171</v>
      </c>
      <c r="DP222" s="10"/>
      <c r="DQ222" s="10"/>
      <c r="DR222" s="10"/>
      <c r="DS222" s="10"/>
      <c r="DT222" s="10"/>
      <c r="DU222" s="10"/>
    </row>
    <row r="223" spans="5:125" ht="8.1" customHeight="1" x14ac:dyDescent="0.15">
      <c r="E223" s="84"/>
      <c r="F223" s="85"/>
      <c r="G223" s="86"/>
      <c r="H223" s="105"/>
      <c r="I223" s="106"/>
      <c r="J223" s="106"/>
      <c r="K223" s="106"/>
      <c r="L223" s="106"/>
      <c r="M223" s="106"/>
      <c r="N223" s="106"/>
      <c r="O223" s="106"/>
      <c r="P223" s="106"/>
      <c r="Q223" s="106"/>
      <c r="R223" s="106"/>
      <c r="S223" s="106"/>
      <c r="T223" s="106"/>
      <c r="U223" s="106"/>
      <c r="V223" s="106"/>
      <c r="W223" s="107"/>
      <c r="X223" s="90"/>
      <c r="Y223" s="91"/>
      <c r="Z223" s="91"/>
      <c r="AA223" s="91"/>
      <c r="AB223" s="91"/>
      <c r="AC223" s="91"/>
      <c r="AD223" s="91"/>
      <c r="AE223" s="91"/>
      <c r="AF223" s="91"/>
      <c r="AG223" s="91"/>
      <c r="AH223" s="91"/>
      <c r="AI223" s="91"/>
      <c r="AJ223" s="91"/>
      <c r="AK223" s="92"/>
      <c r="AL223" s="90"/>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111"/>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3"/>
      <c r="CG223" s="90"/>
      <c r="CH223" s="91"/>
      <c r="CI223" s="91"/>
      <c r="CJ223" s="91"/>
      <c r="CK223" s="91"/>
      <c r="CL223" s="92"/>
      <c r="DH223" s="80"/>
      <c r="DI223" s="4" t="s">
        <v>35</v>
      </c>
      <c r="DJ223" s="9" t="s">
        <v>36</v>
      </c>
      <c r="DK223" s="9" t="s">
        <v>19</v>
      </c>
      <c r="DL223" s="9" t="s">
        <v>37</v>
      </c>
      <c r="DM223" s="1" t="s">
        <v>171</v>
      </c>
      <c r="DN223" s="1" t="s">
        <v>171</v>
      </c>
      <c r="DP223" s="10"/>
      <c r="DQ223" s="10"/>
      <c r="DR223" s="10"/>
      <c r="DS223" s="10"/>
      <c r="DT223" s="10"/>
      <c r="DU223" s="10"/>
    </row>
    <row r="224" spans="5:125" ht="8.1" customHeight="1" x14ac:dyDescent="0.15">
      <c r="E224" s="81"/>
      <c r="F224" s="82"/>
      <c r="G224" s="83"/>
      <c r="H224" s="102" t="str">
        <f>(IF(OR($E224="■番号■",$E224=""),"",VLOOKUP($E224,DI219:DJ225,2,FALSE)))</f>
        <v/>
      </c>
      <c r="I224" s="103"/>
      <c r="J224" s="103"/>
      <c r="K224" s="103"/>
      <c r="L224" s="103"/>
      <c r="M224" s="103"/>
      <c r="N224" s="103"/>
      <c r="O224" s="103"/>
      <c r="P224" s="103"/>
      <c r="Q224" s="103"/>
      <c r="R224" s="103"/>
      <c r="S224" s="103"/>
      <c r="T224" s="103"/>
      <c r="U224" s="103"/>
      <c r="V224" s="103"/>
      <c r="W224" s="104"/>
      <c r="X224" s="87"/>
      <c r="Y224" s="88"/>
      <c r="Z224" s="88"/>
      <c r="AA224" s="88"/>
      <c r="AB224" s="88"/>
      <c r="AC224" s="88"/>
      <c r="AD224" s="88"/>
      <c r="AE224" s="88"/>
      <c r="AF224" s="88"/>
      <c r="AG224" s="88"/>
      <c r="AH224" s="88"/>
      <c r="AI224" s="88"/>
      <c r="AJ224" s="88"/>
      <c r="AK224" s="89"/>
      <c r="AL224" s="87"/>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111"/>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3"/>
      <c r="CG224" s="87"/>
      <c r="CH224" s="88"/>
      <c r="CI224" s="88"/>
      <c r="CJ224" s="88"/>
      <c r="CK224" s="88"/>
      <c r="CL224" s="89"/>
      <c r="DH224" s="78">
        <v>2</v>
      </c>
      <c r="DI224" s="4" t="s">
        <v>38</v>
      </c>
      <c r="DJ224" s="9" t="s">
        <v>39</v>
      </c>
      <c r="DK224" s="9" t="s">
        <v>20</v>
      </c>
      <c r="DL224" s="9" t="s">
        <v>21</v>
      </c>
      <c r="DM224" s="9" t="s">
        <v>171</v>
      </c>
      <c r="DN224" s="9" t="s">
        <v>171</v>
      </c>
      <c r="DP224" s="10"/>
      <c r="DQ224" s="10"/>
      <c r="DR224" s="10"/>
      <c r="DS224" s="10"/>
      <c r="DT224" s="10"/>
      <c r="DU224" s="10"/>
    </row>
    <row r="225" spans="5:125" ht="8.1" customHeight="1" x14ac:dyDescent="0.15">
      <c r="E225" s="84"/>
      <c r="F225" s="85"/>
      <c r="G225" s="86"/>
      <c r="H225" s="105"/>
      <c r="I225" s="106"/>
      <c r="J225" s="106"/>
      <c r="K225" s="106"/>
      <c r="L225" s="106"/>
      <c r="M225" s="106"/>
      <c r="N225" s="106"/>
      <c r="O225" s="106"/>
      <c r="P225" s="106"/>
      <c r="Q225" s="106"/>
      <c r="R225" s="106"/>
      <c r="S225" s="106"/>
      <c r="T225" s="106"/>
      <c r="U225" s="106"/>
      <c r="V225" s="106"/>
      <c r="W225" s="107"/>
      <c r="X225" s="90"/>
      <c r="Y225" s="91"/>
      <c r="Z225" s="91"/>
      <c r="AA225" s="91"/>
      <c r="AB225" s="91"/>
      <c r="AC225" s="91"/>
      <c r="AD225" s="91"/>
      <c r="AE225" s="91"/>
      <c r="AF225" s="91"/>
      <c r="AG225" s="91"/>
      <c r="AH225" s="91"/>
      <c r="AI225" s="91"/>
      <c r="AJ225" s="91"/>
      <c r="AK225" s="92"/>
      <c r="AL225" s="90"/>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111"/>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3"/>
      <c r="CG225" s="90"/>
      <c r="CH225" s="91"/>
      <c r="CI225" s="91"/>
      <c r="CJ225" s="91"/>
      <c r="CK225" s="91"/>
      <c r="CL225" s="92"/>
      <c r="DH225" s="80"/>
      <c r="DI225" s="1" t="s">
        <v>40</v>
      </c>
      <c r="DJ225" s="1" t="s">
        <v>174</v>
      </c>
      <c r="DK225" s="1" t="s">
        <v>42</v>
      </c>
      <c r="DL225" s="1" t="s">
        <v>22</v>
      </c>
      <c r="DM225" s="1" t="s">
        <v>23</v>
      </c>
      <c r="DN225" s="1" t="s">
        <v>43</v>
      </c>
      <c r="DP225" s="10"/>
      <c r="DQ225" s="10"/>
      <c r="DR225" s="10"/>
      <c r="DS225" s="10"/>
      <c r="DT225" s="10"/>
      <c r="DU225" s="10"/>
    </row>
    <row r="226" spans="5:125" ht="8.1" customHeight="1" x14ac:dyDescent="0.15">
      <c r="E226" s="81"/>
      <c r="F226" s="82"/>
      <c r="G226" s="83"/>
      <c r="H226" s="102" t="str">
        <f>(IF(OR($E226="■番号■",$E226=""),"",VLOOKUP($E226,DI219:DJ225,2,FALSE)))</f>
        <v/>
      </c>
      <c r="I226" s="103"/>
      <c r="J226" s="103"/>
      <c r="K226" s="103"/>
      <c r="L226" s="103"/>
      <c r="M226" s="103"/>
      <c r="N226" s="103"/>
      <c r="O226" s="103"/>
      <c r="P226" s="103"/>
      <c r="Q226" s="103"/>
      <c r="R226" s="103"/>
      <c r="S226" s="103"/>
      <c r="T226" s="103"/>
      <c r="U226" s="103"/>
      <c r="V226" s="103"/>
      <c r="W226" s="104"/>
      <c r="X226" s="87"/>
      <c r="Y226" s="88"/>
      <c r="Z226" s="88"/>
      <c r="AA226" s="88"/>
      <c r="AB226" s="88"/>
      <c r="AC226" s="88"/>
      <c r="AD226" s="88"/>
      <c r="AE226" s="88"/>
      <c r="AF226" s="88"/>
      <c r="AG226" s="88"/>
      <c r="AH226" s="88"/>
      <c r="AI226" s="88"/>
      <c r="AJ226" s="88"/>
      <c r="AK226" s="89"/>
      <c r="AL226" s="87"/>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111"/>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3"/>
      <c r="CG226" s="87"/>
      <c r="CH226" s="88"/>
      <c r="CI226" s="88"/>
      <c r="CJ226" s="88"/>
      <c r="CK226" s="88"/>
      <c r="CL226" s="89"/>
      <c r="CM226" s="20" t="e">
        <f>IF(#REF!="","",#REF!)</f>
        <v>#REF!</v>
      </c>
      <c r="DH226" s="78">
        <v>3</v>
      </c>
      <c r="DP226" s="10"/>
      <c r="DQ226" s="10"/>
      <c r="DR226" s="10"/>
      <c r="DS226" s="10"/>
      <c r="DT226" s="10"/>
      <c r="DU226" s="10"/>
    </row>
    <row r="227" spans="5:125" ht="8.1" customHeight="1" x14ac:dyDescent="0.15">
      <c r="E227" s="84"/>
      <c r="F227" s="85"/>
      <c r="G227" s="86"/>
      <c r="H227" s="105"/>
      <c r="I227" s="106"/>
      <c r="J227" s="106"/>
      <c r="K227" s="106"/>
      <c r="L227" s="106"/>
      <c r="M227" s="106"/>
      <c r="N227" s="106"/>
      <c r="O227" s="106"/>
      <c r="P227" s="106"/>
      <c r="Q227" s="106"/>
      <c r="R227" s="106"/>
      <c r="S227" s="106"/>
      <c r="T227" s="106"/>
      <c r="U227" s="106"/>
      <c r="V227" s="106"/>
      <c r="W227" s="107"/>
      <c r="X227" s="90"/>
      <c r="Y227" s="91"/>
      <c r="Z227" s="91"/>
      <c r="AA227" s="91"/>
      <c r="AB227" s="91"/>
      <c r="AC227" s="91"/>
      <c r="AD227" s="91"/>
      <c r="AE227" s="91"/>
      <c r="AF227" s="91"/>
      <c r="AG227" s="91"/>
      <c r="AH227" s="91"/>
      <c r="AI227" s="91"/>
      <c r="AJ227" s="91"/>
      <c r="AK227" s="92"/>
      <c r="AL227" s="90"/>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111"/>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3"/>
      <c r="CG227" s="90"/>
      <c r="CH227" s="91"/>
      <c r="CI227" s="91"/>
      <c r="CJ227" s="91"/>
      <c r="CK227" s="91"/>
      <c r="CL227" s="92"/>
      <c r="DH227" s="80"/>
      <c r="DP227" s="10"/>
      <c r="DQ227" s="10"/>
      <c r="DR227" s="10"/>
      <c r="DS227" s="10"/>
      <c r="DT227" s="10"/>
      <c r="DU227" s="10"/>
    </row>
    <row r="228" spans="5:125" ht="8.1" customHeight="1" x14ac:dyDescent="0.1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DJ228" s="9" t="s">
        <v>44</v>
      </c>
      <c r="DK228" s="9" t="s">
        <v>45</v>
      </c>
      <c r="DL228" s="9" t="s">
        <v>46</v>
      </c>
      <c r="DP228" s="10"/>
      <c r="DQ228" s="10"/>
      <c r="DR228" s="10"/>
      <c r="DS228" s="10"/>
      <c r="DT228" s="10"/>
      <c r="DU228" s="10"/>
    </row>
    <row r="229" spans="5:125" ht="8.1" customHeight="1" x14ac:dyDescent="0.1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DJ229" s="9" t="str">
        <f>IFERROR(IF(VLOOKUP(E222,DI219:DN225,3,0)="なし","",VLOOKUP(E222,DI219:DN225,3,0)),"")</f>
        <v/>
      </c>
      <c r="DK229" s="9" t="str">
        <f>IFERROR(IF(VLOOKUP(E224,DI219:DN225,3,0)="なし","",VLOOKUP(E224,DI219:DN225,3,0)),"")</f>
        <v/>
      </c>
      <c r="DL229" s="9" t="str">
        <f>IFERROR(IF(VLOOKUP(E226,DI219:DN225,3,0)="なし","",VLOOKUP(E226,DI219:DN225,3,0)),"")</f>
        <v/>
      </c>
      <c r="DO229" s="5"/>
      <c r="DP229" s="10"/>
      <c r="DQ229" s="10"/>
      <c r="DR229" s="10"/>
      <c r="DS229" s="10"/>
      <c r="DT229" s="10"/>
      <c r="DU229" s="10"/>
    </row>
    <row r="230" spans="5:125" ht="8.1" customHeight="1" x14ac:dyDescent="0.15">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DJ230" s="9" t="str">
        <f>IFERROR(IF(VLOOKUP(E222,DI219:DN225,4,0)="なし","",VLOOKUP(E222,DI219:DN225,4,0)),"")</f>
        <v/>
      </c>
      <c r="DK230" s="9" t="str">
        <f>IFERROR(IF(VLOOKUP(E224,DI219:DN225,4,0)="なし","",VLOOKUP(E224,DI219:DN225,4,0)),"")</f>
        <v/>
      </c>
      <c r="DL230" s="9" t="str">
        <f>IFERROR(IF(VLOOKUP(E226,DI219:DN225,4,0)="なし","",VLOOKUP(E226,DI219:DN225,4,0)),"")</f>
        <v/>
      </c>
      <c r="DP230" s="10"/>
      <c r="DQ230" s="10"/>
      <c r="DR230" s="10"/>
      <c r="DS230" s="10"/>
      <c r="DT230" s="10"/>
      <c r="DU230" s="10"/>
    </row>
    <row r="231" spans="5:125" ht="8.1" hidden="1" customHeight="1" x14ac:dyDescent="0.15">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DJ231" s="9" t="str">
        <f>IFERROR(IF(VLOOKUP(E222,DI219:DN225,5,0)="なし","",VLOOKUP(E222,DI219:DN225,5,0)),"")</f>
        <v/>
      </c>
      <c r="DK231" s="9" t="str">
        <f>IFERROR(IF(VLOOKUP(E224,DI219:DN225,5,0)="なし","",VLOOKUP(E224,DI219:DN225,5,0)),"")</f>
        <v/>
      </c>
      <c r="DL231" s="9" t="str">
        <f>IFERROR(IF(VLOOKUP(E226,DI219:DN225,5,0)="なし","",VLOOKUP(E226,DI219:DN225,5,0)),"")</f>
        <v/>
      </c>
      <c r="DP231" s="10"/>
      <c r="DQ231" s="10"/>
      <c r="DR231" s="10"/>
      <c r="DS231" s="10"/>
      <c r="DT231" s="10"/>
      <c r="DU231" s="10"/>
    </row>
    <row r="232" spans="5:125" ht="8.1" hidden="1" customHeight="1" x14ac:dyDescent="0.15">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DJ232" s="9" t="str">
        <f>IFERROR(IF(VLOOKUP(E222,DI219:DN225,6,0)="なし","",VLOOKUP(E222,DI219:DN225,6,0)),"")</f>
        <v/>
      </c>
      <c r="DK232" s="9" t="str">
        <f>IFERROR(IF(VLOOKUP(E224,DI219:DN225,6,0)="なし","",VLOOKUP(E224,DI219:DN225,6,0)),"")</f>
        <v/>
      </c>
      <c r="DL232" s="9" t="str">
        <f>IFERROR(IF(VLOOKUP(E226,DI219:DN225,6,0)="なし","",VLOOKUP(E226,DI219:DN225,6,0)),"")</f>
        <v/>
      </c>
    </row>
    <row r="233" spans="5:125" ht="8.1" hidden="1" customHeight="1" x14ac:dyDescent="0.15">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row>
    <row r="234" spans="5:125" ht="8.1" hidden="1" customHeight="1" x14ac:dyDescent="0.15">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row>
    <row r="235" spans="5:125" ht="8.1" hidden="1" customHeight="1" x14ac:dyDescent="0.15">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row>
    <row r="236" spans="5:125" ht="8.1" hidden="1" customHeight="1" x14ac:dyDescent="0.15">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row>
    <row r="237" spans="5:125" ht="8.1" hidden="1" customHeight="1" x14ac:dyDescent="0.15">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row>
    <row r="238" spans="5:125" ht="8.1" hidden="1" customHeight="1" x14ac:dyDescent="0.15">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row>
    <row r="239" spans="5:125" ht="8.1" hidden="1" customHeight="1" x14ac:dyDescent="0.15">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row>
    <row r="240" spans="5:125" ht="8.1" hidden="1" customHeight="1" x14ac:dyDescent="0.15">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row>
    <row r="241" spans="5:90" ht="8.1" hidden="1" customHeight="1" x14ac:dyDescent="0.15">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row>
    <row r="242" spans="5:90" ht="8.1" hidden="1" customHeight="1" x14ac:dyDescent="0.15">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row>
    <row r="243" spans="5:90" ht="8.1" hidden="1" customHeight="1" x14ac:dyDescent="0.15">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row>
    <row r="244" spans="5:90" ht="8.1" hidden="1" customHeight="1" x14ac:dyDescent="0.15">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row>
    <row r="245" spans="5:90" ht="8.1" hidden="1" customHeight="1" x14ac:dyDescent="0.15">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row>
    <row r="246" spans="5:90" ht="8.1" hidden="1" customHeight="1" x14ac:dyDescent="0.15">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row>
    <row r="247" spans="5:90" ht="8.1" hidden="1" customHeight="1" x14ac:dyDescent="0.15">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row>
    <row r="248" spans="5:90" ht="8.1" hidden="1" customHeight="1" x14ac:dyDescent="0.15">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row>
    <row r="249" spans="5:90" ht="8.1" hidden="1" customHeight="1" x14ac:dyDescent="0.15">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row>
    <row r="250" spans="5:90" ht="8.1" hidden="1" customHeight="1" x14ac:dyDescent="0.15">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row>
    <row r="251" spans="5:90" ht="8.1" hidden="1" customHeight="1" x14ac:dyDescent="0.15">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row>
    <row r="252" spans="5:90" ht="8.1" hidden="1" customHeight="1" x14ac:dyDescent="0.15">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row>
    <row r="253" spans="5:90" ht="8.1" hidden="1" customHeight="1" x14ac:dyDescent="0.15">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row>
    <row r="254" spans="5:90" ht="8.1" hidden="1" customHeight="1" x14ac:dyDescent="0.15">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row>
    <row r="255" spans="5:90" ht="8.1" hidden="1" customHeight="1" x14ac:dyDescent="0.15">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row>
    <row r="256" spans="5:90" ht="8.1" hidden="1" customHeight="1" x14ac:dyDescent="0.15">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row>
    <row r="257" spans="5:90" ht="8.1" hidden="1" customHeight="1" x14ac:dyDescent="0.15">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row>
    <row r="258" spans="5:90" ht="8.1" hidden="1" customHeight="1" x14ac:dyDescent="0.1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row>
    <row r="259" spans="5:90" ht="8.1" hidden="1" customHeight="1" x14ac:dyDescent="0.15">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row>
    <row r="260" spans="5:90" ht="8.1" hidden="1" customHeight="1" x14ac:dyDescent="0.15">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row>
    <row r="261" spans="5:90" ht="8.1" hidden="1" customHeight="1" x14ac:dyDescent="0.15">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row>
    <row r="262" spans="5:90" ht="8.1" hidden="1" customHeight="1" x14ac:dyDescent="0.15">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row>
    <row r="263" spans="5:90" ht="8.1" hidden="1" customHeight="1" x14ac:dyDescent="0.15">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row>
    <row r="264" spans="5:90" ht="8.1" hidden="1" customHeight="1" x14ac:dyDescent="0.15">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row>
    <row r="265" spans="5:90" ht="8.1" hidden="1" customHeight="1" x14ac:dyDescent="0.15">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row>
    <row r="266" spans="5:90" ht="8.1" hidden="1" customHeight="1" x14ac:dyDescent="0.15">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row>
    <row r="267" spans="5:90" ht="8.1" hidden="1" customHeight="1" x14ac:dyDescent="0.15">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row>
    <row r="268" spans="5:90" ht="8.1" hidden="1" customHeight="1" x14ac:dyDescent="0.15">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row>
    <row r="269" spans="5:90" ht="8.1" hidden="1" customHeight="1" x14ac:dyDescent="0.15">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row>
    <row r="270" spans="5:90" ht="8.1" hidden="1" customHeight="1" x14ac:dyDescent="0.15">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row>
    <row r="271" spans="5:90" ht="8.1" hidden="1" customHeight="1" x14ac:dyDescent="0.15">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row>
    <row r="272" spans="5:90" ht="8.1" hidden="1" customHeight="1" x14ac:dyDescent="0.15">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row>
    <row r="273" spans="5:90" ht="8.1" hidden="1" customHeight="1" x14ac:dyDescent="0.15">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row>
    <row r="274" spans="5:90" ht="8.1" hidden="1" customHeight="1" x14ac:dyDescent="0.15">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row>
    <row r="275" spans="5:90" ht="8.1" hidden="1" customHeight="1" x14ac:dyDescent="0.15">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row>
    <row r="276" spans="5:90" ht="8.1" hidden="1" customHeight="1" x14ac:dyDescent="0.15">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row>
    <row r="277" spans="5:90" ht="8.1" hidden="1" customHeight="1" x14ac:dyDescent="0.15">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row>
    <row r="278" spans="5:90" ht="8.1" hidden="1" customHeight="1" x14ac:dyDescent="0.15">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row>
    <row r="279" spans="5:90" ht="8.1" hidden="1" customHeight="1" x14ac:dyDescent="0.15">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row>
    <row r="280" spans="5:90" ht="8.1" hidden="1" customHeight="1" x14ac:dyDescent="0.15">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row>
    <row r="281" spans="5:90" ht="8.1" hidden="1" customHeight="1" x14ac:dyDescent="0.15">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row>
    <row r="282" spans="5:90" ht="8.1" hidden="1" customHeight="1" x14ac:dyDescent="0.15">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row>
    <row r="283" spans="5:90" ht="8.1" hidden="1" customHeight="1" x14ac:dyDescent="0.1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row>
    <row r="284" spans="5:90" ht="8.1" hidden="1" customHeight="1" x14ac:dyDescent="0.15">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row>
    <row r="285" spans="5:90" ht="8.1" hidden="1" customHeight="1" x14ac:dyDescent="0.1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row>
    <row r="286" spans="5:90" ht="8.1" hidden="1" customHeight="1" x14ac:dyDescent="0.15">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row>
    <row r="287" spans="5:90" ht="8.1" hidden="1" customHeight="1" x14ac:dyDescent="0.15">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row>
    <row r="288" spans="5:90" ht="8.1" hidden="1" customHeight="1" x14ac:dyDescent="0.15">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row>
    <row r="289" spans="5:90" ht="8.1" hidden="1" customHeight="1" x14ac:dyDescent="0.15">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row>
    <row r="290" spans="5:90" ht="8.1" hidden="1" customHeight="1" x14ac:dyDescent="0.15">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row>
    <row r="291" spans="5:90" ht="8.1" hidden="1" customHeight="1" x14ac:dyDescent="0.15">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row>
    <row r="292" spans="5:90" ht="8.1" hidden="1" customHeight="1" x14ac:dyDescent="0.15">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row>
    <row r="293" spans="5:90" ht="8.1" hidden="1" customHeight="1" x14ac:dyDescent="0.15">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row>
    <row r="294" spans="5:90" ht="8.1" hidden="1" customHeight="1" x14ac:dyDescent="0.15">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row>
    <row r="295" spans="5:90" ht="8.1" hidden="1" customHeight="1" x14ac:dyDescent="0.15">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row>
    <row r="296" spans="5:90" ht="8.1" hidden="1" customHeight="1" x14ac:dyDescent="0.15">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row>
    <row r="297" spans="5:90" ht="8.1" hidden="1" customHeight="1" x14ac:dyDescent="0.15">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row>
    <row r="298" spans="5:90" ht="8.1" hidden="1" customHeight="1" x14ac:dyDescent="0.15">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row>
    <row r="299" spans="5:90" ht="8.1" hidden="1" customHeight="1" x14ac:dyDescent="0.15">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row>
    <row r="300" spans="5:90" ht="8.1" hidden="1" customHeight="1" x14ac:dyDescent="0.15">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row>
    <row r="301" spans="5:90" ht="8.1" hidden="1" customHeight="1" x14ac:dyDescent="0.15">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row>
    <row r="302" spans="5:90" ht="8.1" hidden="1" customHeight="1" x14ac:dyDescent="0.15">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row>
    <row r="303" spans="5:90" ht="8.1" hidden="1" customHeight="1" x14ac:dyDescent="0.15">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row>
    <row r="304" spans="5:90" ht="8.1" hidden="1" customHeight="1" x14ac:dyDescent="0.15">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row>
    <row r="305" spans="5:121" ht="15" hidden="1" customHeight="1" x14ac:dyDescent="0.15">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row>
    <row r="306" spans="5:121" ht="15" hidden="1" customHeight="1" x14ac:dyDescent="0.15">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DO306" s="6"/>
    </row>
    <row r="307" spans="5:121" ht="15" hidden="1" customHeight="1" x14ac:dyDescent="0.15">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DQ307" s="7"/>
    </row>
    <row r="308" spans="5:121" ht="15" hidden="1" customHeight="1" x14ac:dyDescent="0.15">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DQ308" s="7"/>
    </row>
    <row r="309" spans="5:121" ht="15" hidden="1" customHeight="1" x14ac:dyDescent="0.15">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DQ309" s="7"/>
    </row>
    <row r="310" spans="5:121" ht="15" hidden="1" customHeight="1" x14ac:dyDescent="0.15">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row>
    <row r="311" spans="5:121" ht="15" hidden="1" customHeight="1" x14ac:dyDescent="0.15">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DQ311" s="7"/>
    </row>
    <row r="312" spans="5:121" ht="15" hidden="1" customHeight="1" x14ac:dyDescent="0.15">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DQ312" s="7"/>
    </row>
    <row r="313" spans="5:121" ht="15" hidden="1" customHeight="1" x14ac:dyDescent="0.15">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row>
    <row r="314" spans="5:121" ht="15" hidden="1" customHeight="1" x14ac:dyDescent="0.15">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row>
    <row r="315" spans="5:121" ht="15" hidden="1" customHeight="1" x14ac:dyDescent="0.15">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row>
    <row r="316" spans="5:121" ht="15" hidden="1" customHeight="1" x14ac:dyDescent="0.15">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row>
    <row r="317" spans="5:121" ht="15" hidden="1" customHeight="1" x14ac:dyDescent="0.15">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row>
    <row r="318" spans="5:121" ht="15" hidden="1" customHeight="1" x14ac:dyDescent="0.15">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row>
    <row r="319" spans="5:121" ht="15" hidden="1" customHeight="1" x14ac:dyDescent="0.15">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row>
    <row r="320" spans="5:121" ht="15" hidden="1" customHeight="1" x14ac:dyDescent="0.15">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row>
    <row r="321" spans="5:90" ht="15" hidden="1" customHeight="1" x14ac:dyDescent="0.15">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row>
    <row r="322" spans="5:90" ht="15" hidden="1" customHeight="1" x14ac:dyDescent="0.15">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row>
    <row r="323" spans="5:90" ht="15" hidden="1" customHeight="1" x14ac:dyDescent="0.15">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row>
    <row r="324" spans="5:90" ht="15" hidden="1" customHeight="1" x14ac:dyDescent="0.15">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row>
    <row r="325" spans="5:90" ht="15" hidden="1" customHeight="1" x14ac:dyDescent="0.15">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row>
    <row r="326" spans="5:90" ht="15" hidden="1" customHeight="1" x14ac:dyDescent="0.15">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row>
    <row r="327" spans="5:90" ht="15" hidden="1" customHeight="1" x14ac:dyDescent="0.15">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row>
    <row r="328" spans="5:90" ht="15" hidden="1" customHeight="1" x14ac:dyDescent="0.15">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row>
    <row r="329" spans="5:90" ht="15" hidden="1" customHeight="1" x14ac:dyDescent="0.15">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row>
    <row r="330" spans="5:90" ht="15" hidden="1" customHeight="1" x14ac:dyDescent="0.15">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row>
    <row r="331" spans="5:90" ht="15" hidden="1" customHeight="1" x14ac:dyDescent="0.15">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row>
    <row r="332" spans="5:90" ht="15" hidden="1" customHeight="1" x14ac:dyDescent="0.15">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row>
    <row r="333" spans="5:90" ht="15" hidden="1" customHeight="1" x14ac:dyDescent="0.15">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row>
    <row r="334" spans="5:90" ht="15" hidden="1" customHeight="1" x14ac:dyDescent="0.15">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row>
    <row r="335" spans="5:90" ht="15" hidden="1" customHeight="1" x14ac:dyDescent="0.15">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row>
    <row r="336" spans="5:90" ht="15" hidden="1" customHeight="1" x14ac:dyDescent="0.15">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row>
    <row r="337" spans="5:90" ht="15" hidden="1" customHeight="1" x14ac:dyDescent="0.15">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row>
    <row r="338" spans="5:90" ht="15" hidden="1" customHeight="1" x14ac:dyDescent="0.15">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row>
    <row r="339" spans="5:90" ht="15" hidden="1" customHeight="1" x14ac:dyDescent="0.15">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row>
    <row r="340" spans="5:90" ht="15" hidden="1" customHeight="1" x14ac:dyDescent="0.15">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row>
    <row r="341" spans="5:90" ht="15" hidden="1" customHeight="1" x14ac:dyDescent="0.15">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row>
    <row r="342" spans="5:90" ht="15" hidden="1" customHeight="1" x14ac:dyDescent="0.15">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row>
    <row r="343" spans="5:90" ht="15" hidden="1" customHeight="1" x14ac:dyDescent="0.15">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row>
    <row r="344" spans="5:90" ht="15" hidden="1" customHeight="1" x14ac:dyDescent="0.15">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row>
    <row r="345" spans="5:90" ht="15" hidden="1" customHeight="1" x14ac:dyDescent="0.15">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row>
    <row r="346" spans="5:90" ht="15" hidden="1" customHeight="1" x14ac:dyDescent="0.15">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row>
    <row r="347" spans="5:90" ht="15" hidden="1" customHeight="1" x14ac:dyDescent="0.15">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row>
    <row r="348" spans="5:90" ht="15" hidden="1" customHeight="1" x14ac:dyDescent="0.15">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row>
    <row r="349" spans="5:90" ht="15" hidden="1" customHeight="1" x14ac:dyDescent="0.15">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row>
    <row r="350" spans="5:90" ht="15" hidden="1" customHeight="1" x14ac:dyDescent="0.15">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row>
    <row r="351" spans="5:90" ht="15" hidden="1" customHeight="1" x14ac:dyDescent="0.15">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row>
    <row r="352" spans="5:90" ht="15" hidden="1" customHeight="1" x14ac:dyDescent="0.15">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row>
    <row r="353" spans="5:90" ht="15" hidden="1" customHeight="1" x14ac:dyDescent="0.15">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row>
    <row r="354" spans="5:90" ht="15" hidden="1" customHeight="1" x14ac:dyDescent="0.15">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row>
    <row r="355" spans="5:90" ht="15" hidden="1" customHeight="1" x14ac:dyDescent="0.15">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row>
    <row r="356" spans="5:90" ht="15" hidden="1" customHeight="1" x14ac:dyDescent="0.15">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row>
    <row r="357" spans="5:90" ht="15" hidden="1" customHeight="1" x14ac:dyDescent="0.15">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row>
    <row r="358" spans="5:90" ht="15" hidden="1" customHeight="1" x14ac:dyDescent="0.15">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row>
    <row r="359" spans="5:90" ht="15" hidden="1" customHeight="1" x14ac:dyDescent="0.15">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row>
    <row r="360" spans="5:90" ht="15" hidden="1" customHeight="1" x14ac:dyDescent="0.15">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row>
    <row r="361" spans="5:90" ht="15" hidden="1" customHeight="1" x14ac:dyDescent="0.1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row>
    <row r="362" spans="5:90" ht="15" hidden="1" customHeight="1" x14ac:dyDescent="0.15">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row>
    <row r="363" spans="5:90" ht="15" hidden="1" customHeight="1" x14ac:dyDescent="0.15">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row>
    <row r="364" spans="5:90" ht="15" hidden="1" customHeight="1" x14ac:dyDescent="0.15">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row>
    <row r="365" spans="5:90" ht="15" hidden="1" customHeight="1" x14ac:dyDescent="0.15">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row>
    <row r="366" spans="5:90" ht="15" hidden="1" customHeight="1" x14ac:dyDescent="0.15">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row>
    <row r="367" spans="5:90" ht="15" hidden="1" customHeight="1" x14ac:dyDescent="0.15">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row>
    <row r="368" spans="5:90" ht="15" hidden="1" customHeight="1" x14ac:dyDescent="0.15">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row>
    <row r="369" spans="5:90" ht="15" hidden="1" customHeight="1" x14ac:dyDescent="0.15">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row>
    <row r="370" spans="5:90" ht="15" hidden="1" customHeight="1" x14ac:dyDescent="0.15">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row>
    <row r="371" spans="5:90" ht="15" hidden="1" customHeight="1" x14ac:dyDescent="0.15">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row>
    <row r="372" spans="5:90" ht="15" hidden="1" customHeight="1" x14ac:dyDescent="0.15">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row>
    <row r="373" spans="5:90" ht="15" hidden="1" customHeight="1" x14ac:dyDescent="0.15">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row>
    <row r="374" spans="5:90" ht="8.1" hidden="1" customHeight="1" x14ac:dyDescent="0.15">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row>
    <row r="375" spans="5:90" ht="8.1" hidden="1" customHeight="1" x14ac:dyDescent="0.15">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row>
    <row r="376" spans="5:90" ht="8.1" hidden="1" customHeight="1" x14ac:dyDescent="0.15">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row>
    <row r="377" spans="5:90" ht="8.1" hidden="1" customHeight="1" x14ac:dyDescent="0.15">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row>
    <row r="378" spans="5:90" ht="8.1" hidden="1" customHeight="1" x14ac:dyDescent="0.15">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row>
    <row r="379" spans="5:90" ht="8.1" hidden="1" customHeight="1" x14ac:dyDescent="0.15">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row>
    <row r="380" spans="5:90" ht="8.1" hidden="1" customHeight="1" x14ac:dyDescent="0.15">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row>
    <row r="381" spans="5:90" ht="8.1" hidden="1" customHeight="1" x14ac:dyDescent="0.15">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row>
    <row r="382" spans="5:90" ht="8.1" hidden="1" customHeight="1" x14ac:dyDescent="0.15">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row>
    <row r="383" spans="5:90" ht="8.1" hidden="1" customHeight="1" x14ac:dyDescent="0.15">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row>
    <row r="384" spans="5:90" ht="8.1" hidden="1" customHeight="1" x14ac:dyDescent="0.15">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row>
    <row r="385" spans="5:90" ht="8.1" hidden="1" customHeight="1" x14ac:dyDescent="0.15">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row>
    <row r="386" spans="5:90" ht="8.1" hidden="1" customHeight="1" x14ac:dyDescent="0.15">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row>
    <row r="387" spans="5:90" ht="8.1" hidden="1" customHeight="1" x14ac:dyDescent="0.15">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row>
    <row r="388" spans="5:90" ht="8.1" hidden="1" customHeight="1" x14ac:dyDescent="0.15">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row>
    <row r="389" spans="5:90" ht="8.1" hidden="1" customHeight="1" x14ac:dyDescent="0.15">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row>
    <row r="390" spans="5:90" ht="8.1" hidden="1" customHeight="1" x14ac:dyDescent="0.15">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row>
    <row r="391" spans="5:90" ht="8.1" hidden="1" customHeight="1" x14ac:dyDescent="0.15">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row>
    <row r="392" spans="5:90" ht="8.1" hidden="1" customHeight="1" x14ac:dyDescent="0.15">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row>
    <row r="393" spans="5:90" ht="8.1" hidden="1" customHeight="1" x14ac:dyDescent="0.15">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row>
    <row r="394" spans="5:90" ht="8.1" hidden="1" customHeight="1" x14ac:dyDescent="0.15">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row>
    <row r="395" spans="5:90" ht="8.1" hidden="1" customHeight="1" x14ac:dyDescent="0.15">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row>
    <row r="396" spans="5:90" ht="8.1" hidden="1" customHeight="1" x14ac:dyDescent="0.15">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row>
    <row r="397" spans="5:90" ht="8.1" hidden="1" customHeight="1" x14ac:dyDescent="0.15">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row>
    <row r="398" spans="5:90" ht="8.1" hidden="1" customHeight="1" x14ac:dyDescent="0.15">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row>
    <row r="399" spans="5:90" ht="8.1" hidden="1" customHeight="1" x14ac:dyDescent="0.15">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row>
    <row r="400" spans="5:90" ht="8.1" hidden="1" customHeight="1" x14ac:dyDescent="0.15">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row>
    <row r="401" spans="5:90" ht="8.1" hidden="1" customHeight="1" x14ac:dyDescent="0.15">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row>
    <row r="402" spans="5:90" ht="8.1" hidden="1" customHeight="1" x14ac:dyDescent="0.15">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row>
    <row r="403" spans="5:90" ht="8.1" hidden="1" customHeight="1" x14ac:dyDescent="0.15">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row>
    <row r="404" spans="5:90" ht="8.1" hidden="1" customHeight="1" x14ac:dyDescent="0.15">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row>
    <row r="405" spans="5:90" ht="8.1" hidden="1" customHeight="1" x14ac:dyDescent="0.15"/>
    <row r="406" spans="5:90" ht="8.1" hidden="1" customHeight="1" x14ac:dyDescent="0.15"/>
    <row r="407" spans="5:90" ht="8.1" hidden="1" customHeight="1" x14ac:dyDescent="0.15"/>
    <row r="408" spans="5:90" ht="8.1" hidden="1" customHeight="1" x14ac:dyDescent="0.15"/>
    <row r="409" spans="5:90" ht="8.1" hidden="1" customHeight="1" x14ac:dyDescent="0.15"/>
    <row r="410" spans="5:90" ht="8.1" hidden="1" customHeight="1" x14ac:dyDescent="0.15"/>
    <row r="411" spans="5:90" ht="8.1" hidden="1" customHeight="1" x14ac:dyDescent="0.15"/>
    <row r="412" spans="5:90" ht="8.1" hidden="1" customHeight="1" x14ac:dyDescent="0.15"/>
    <row r="413" spans="5:90" ht="8.1" hidden="1" customHeight="1" x14ac:dyDescent="0.15"/>
    <row r="414" spans="5:90" ht="8.1" hidden="1" customHeight="1" x14ac:dyDescent="0.15"/>
    <row r="415" spans="5:90" ht="8.1" hidden="1" customHeight="1" x14ac:dyDescent="0.15"/>
    <row r="416" spans="5:90"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sheetData>
  <sheetProtection algorithmName="SHA-512" hashValue="w+wQSTz9s+lGHs9AgN3PxvrulbmL/6bCBGFqSZsvQtZboWUPEWoeLFvoARbuEV3wP2Xuxq/ny3En/Fy4f7TjlQ==" saltValue="YUJv+eTXKv/bVjRhxPjJyg==" spinCount="100000" sheet="1" formatCells="0"/>
  <mergeCells count="308">
    <mergeCell ref="X23:AK28"/>
    <mergeCell ref="M23:W28"/>
    <mergeCell ref="G23:L42"/>
    <mergeCell ref="E23:F42"/>
    <mergeCell ref="CM106:DB115"/>
    <mergeCell ref="BT123:BV124"/>
    <mergeCell ref="BT120:BV121"/>
    <mergeCell ref="BO122:BS122"/>
    <mergeCell ref="BO120:BS121"/>
    <mergeCell ref="BT117:BV118"/>
    <mergeCell ref="CC106:CG115"/>
    <mergeCell ref="CH90:CL95"/>
    <mergeCell ref="CC90:CG95"/>
    <mergeCell ref="CM90:DB95"/>
    <mergeCell ref="CC116:CG125"/>
    <mergeCell ref="BT110:BV111"/>
    <mergeCell ref="BO112:BS112"/>
    <mergeCell ref="BO109:BS109"/>
    <mergeCell ref="BO102:BS102"/>
    <mergeCell ref="BT107:BV108"/>
    <mergeCell ref="BO115:BS115"/>
    <mergeCell ref="BX116:CB125"/>
    <mergeCell ref="BO119:BS119"/>
    <mergeCell ref="BO123:BS124"/>
    <mergeCell ref="CH80:CL85"/>
    <mergeCell ref="CC80:CG85"/>
    <mergeCell ref="BX57:CB58"/>
    <mergeCell ref="CH57:CL58"/>
    <mergeCell ref="Q10:Q11"/>
    <mergeCell ref="Q12:Q13"/>
    <mergeCell ref="F10:P11"/>
    <mergeCell ref="R10:AO11"/>
    <mergeCell ref="R12:AO13"/>
    <mergeCell ref="BX43:CB45"/>
    <mergeCell ref="BI29:BV30"/>
    <mergeCell ref="BI41:BO42"/>
    <mergeCell ref="BP39:BT40"/>
    <mergeCell ref="X43:AK45"/>
    <mergeCell ref="M43:W45"/>
    <mergeCell ref="M33:W35"/>
    <mergeCell ref="AR12:AV13"/>
    <mergeCell ref="AW12:AW13"/>
    <mergeCell ref="AX12:BN13"/>
    <mergeCell ref="BI38:BO40"/>
    <mergeCell ref="BU41:BW42"/>
    <mergeCell ref="AL33:BH35"/>
    <mergeCell ref="AT41:AZ42"/>
    <mergeCell ref="BA41:BD42"/>
    <mergeCell ref="CC33:CG35"/>
    <mergeCell ref="BI63:BL64"/>
    <mergeCell ref="BX59:CB67"/>
    <mergeCell ref="BX36:CB42"/>
    <mergeCell ref="BX29:CB32"/>
    <mergeCell ref="CH43:CL45"/>
    <mergeCell ref="BR59:BT60"/>
    <mergeCell ref="CC59:CG67"/>
    <mergeCell ref="CC70:CG79"/>
    <mergeCell ref="CC54:CG56"/>
    <mergeCell ref="CC43:CG45"/>
    <mergeCell ref="CH51:CL53"/>
    <mergeCell ref="CH70:CL79"/>
    <mergeCell ref="CH54:CL56"/>
    <mergeCell ref="BK54:BR55"/>
    <mergeCell ref="CM23:DB28"/>
    <mergeCell ref="CM54:DB56"/>
    <mergeCell ref="CM57:DB58"/>
    <mergeCell ref="G138:CI170"/>
    <mergeCell ref="G135:CI137"/>
    <mergeCell ref="BB123:BC124"/>
    <mergeCell ref="M123:W125"/>
    <mergeCell ref="CH106:CL115"/>
    <mergeCell ref="BO96:BS96"/>
    <mergeCell ref="BK80:BR83"/>
    <mergeCell ref="BI97:BN98"/>
    <mergeCell ref="AL106:BH109"/>
    <mergeCell ref="BO99:BS99"/>
    <mergeCell ref="BT97:BV98"/>
    <mergeCell ref="AV110:BA111"/>
    <mergeCell ref="BO106:BS106"/>
    <mergeCell ref="BI107:BN108"/>
    <mergeCell ref="BX106:CB115"/>
    <mergeCell ref="BT113:BV114"/>
    <mergeCell ref="M80:W85"/>
    <mergeCell ref="BX86:CB89"/>
    <mergeCell ref="CH86:CL89"/>
    <mergeCell ref="CC86:CG89"/>
    <mergeCell ref="BX80:CB85"/>
    <mergeCell ref="X90:AK95"/>
    <mergeCell ref="M90:W95"/>
    <mergeCell ref="CM29:DB32"/>
    <mergeCell ref="CM43:DB45"/>
    <mergeCell ref="CM46:DB50"/>
    <mergeCell ref="CM51:DB53"/>
    <mergeCell ref="CM33:DB35"/>
    <mergeCell ref="CM36:DB42"/>
    <mergeCell ref="AL96:BH99"/>
    <mergeCell ref="BI90:BW95"/>
    <mergeCell ref="AL80:BH82"/>
    <mergeCell ref="AL90:BH95"/>
    <mergeCell ref="CC68:CG69"/>
    <mergeCell ref="CH68:CL69"/>
    <mergeCell ref="CC57:CG58"/>
    <mergeCell ref="BX54:CB56"/>
    <mergeCell ref="BX70:CB79"/>
    <mergeCell ref="M29:W32"/>
    <mergeCell ref="X29:AK32"/>
    <mergeCell ref="M36:W42"/>
    <mergeCell ref="X36:AK42"/>
    <mergeCell ref="X33:AK35"/>
    <mergeCell ref="BI59:BL60"/>
    <mergeCell ref="BS80:BU83"/>
    <mergeCell ref="E126:CL129"/>
    <mergeCell ref="BI123:BN124"/>
    <mergeCell ref="BB110:BC111"/>
    <mergeCell ref="CH96:CL105"/>
    <mergeCell ref="AL83:BH85"/>
    <mergeCell ref="CM116:DB125"/>
    <mergeCell ref="BR63:BT64"/>
    <mergeCell ref="BM65:BQ66"/>
    <mergeCell ref="BR65:BT66"/>
    <mergeCell ref="CH59:CL67"/>
    <mergeCell ref="BX96:CB105"/>
    <mergeCell ref="CH116:CL125"/>
    <mergeCell ref="CM59:DB67"/>
    <mergeCell ref="CM86:DB89"/>
    <mergeCell ref="CM80:DB85"/>
    <mergeCell ref="CM96:DB105"/>
    <mergeCell ref="BI100:BN101"/>
    <mergeCell ref="BX90:CB95"/>
    <mergeCell ref="BO125:BS125"/>
    <mergeCell ref="BO105:BS105"/>
    <mergeCell ref="BT103:BV104"/>
    <mergeCell ref="BI113:BN114"/>
    <mergeCell ref="E68:F79"/>
    <mergeCell ref="G68:L79"/>
    <mergeCell ref="AO47:AS49"/>
    <mergeCell ref="M46:W50"/>
    <mergeCell ref="X46:AK50"/>
    <mergeCell ref="E43:F50"/>
    <mergeCell ref="G43:L50"/>
    <mergeCell ref="X51:AK53"/>
    <mergeCell ref="AL43:BH45"/>
    <mergeCell ref="AL51:BH53"/>
    <mergeCell ref="X54:AK56"/>
    <mergeCell ref="AX47:BF49"/>
    <mergeCell ref="G51:L56"/>
    <mergeCell ref="M51:W53"/>
    <mergeCell ref="E51:F56"/>
    <mergeCell ref="X57:AK58"/>
    <mergeCell ref="M70:W79"/>
    <mergeCell ref="X59:AK67"/>
    <mergeCell ref="M59:W67"/>
    <mergeCell ref="G57:L67"/>
    <mergeCell ref="E57:F67"/>
    <mergeCell ref="BM59:BQ60"/>
    <mergeCell ref="AW64:BH65"/>
    <mergeCell ref="M68:W69"/>
    <mergeCell ref="X68:AK79"/>
    <mergeCell ref="AR64:AV65"/>
    <mergeCell ref="AR66:AV67"/>
    <mergeCell ref="AW66:BH67"/>
    <mergeCell ref="E80:F125"/>
    <mergeCell ref="AR10:AW11"/>
    <mergeCell ref="AX10:BB11"/>
    <mergeCell ref="CH20:CL22"/>
    <mergeCell ref="M57:W58"/>
    <mergeCell ref="BI57:BW58"/>
    <mergeCell ref="BM63:BQ64"/>
    <mergeCell ref="AL64:AQ67"/>
    <mergeCell ref="M54:W56"/>
    <mergeCell ref="BX46:CB50"/>
    <mergeCell ref="BI18:BW22"/>
    <mergeCell ref="AL29:BH30"/>
    <mergeCell ref="AL54:BH56"/>
    <mergeCell ref="AL31:AZ32"/>
    <mergeCell ref="AT47:AW49"/>
    <mergeCell ref="AL23:BH28"/>
    <mergeCell ref="BI23:BW28"/>
    <mergeCell ref="AN41:AS42"/>
    <mergeCell ref="BP41:BT42"/>
    <mergeCell ref="BX23:CB28"/>
    <mergeCell ref="CC23:CG28"/>
    <mergeCell ref="CH23:CL28"/>
    <mergeCell ref="AL36:BH40"/>
    <mergeCell ref="BI36:BW37"/>
    <mergeCell ref="E3:CL4"/>
    <mergeCell ref="F12:O13"/>
    <mergeCell ref="P12:P13"/>
    <mergeCell ref="BX18:CL19"/>
    <mergeCell ref="BI31:BQ32"/>
    <mergeCell ref="BR31:BT32"/>
    <mergeCell ref="BA31:BC32"/>
    <mergeCell ref="T5:AH6"/>
    <mergeCell ref="AI5:AV6"/>
    <mergeCell ref="AW5:BJ6"/>
    <mergeCell ref="CH29:CL32"/>
    <mergeCell ref="CJ14:CL15"/>
    <mergeCell ref="BK5:BV6"/>
    <mergeCell ref="BW5:BX6"/>
    <mergeCell ref="BO10:CL11"/>
    <mergeCell ref="E18:L22"/>
    <mergeCell ref="M18:W22"/>
    <mergeCell ref="X18:AK22"/>
    <mergeCell ref="AL18:BH22"/>
    <mergeCell ref="CC20:CG22"/>
    <mergeCell ref="BX20:CB22"/>
    <mergeCell ref="BP14:BW15"/>
    <mergeCell ref="BX14:CI15"/>
    <mergeCell ref="CC29:CG32"/>
    <mergeCell ref="AV123:BA124"/>
    <mergeCell ref="BO116:BS116"/>
    <mergeCell ref="BI117:BN118"/>
    <mergeCell ref="BO117:BS118"/>
    <mergeCell ref="AQ120:AU121"/>
    <mergeCell ref="AQ123:AU124"/>
    <mergeCell ref="BI110:BN111"/>
    <mergeCell ref="BI103:BN104"/>
    <mergeCell ref="AV103:BA104"/>
    <mergeCell ref="BO110:BS111"/>
    <mergeCell ref="AQ103:AU104"/>
    <mergeCell ref="BB103:BC104"/>
    <mergeCell ref="BO97:BS98"/>
    <mergeCell ref="BT100:BV101"/>
    <mergeCell ref="BO100:BS101"/>
    <mergeCell ref="AQ100:AU101"/>
    <mergeCell ref="BO103:BS104"/>
    <mergeCell ref="AL59:BH63"/>
    <mergeCell ref="AL70:BH79"/>
    <mergeCell ref="BI70:BW79"/>
    <mergeCell ref="BS54:BU55"/>
    <mergeCell ref="AL57:BH58"/>
    <mergeCell ref="AL86:BH89"/>
    <mergeCell ref="BB100:BC101"/>
    <mergeCell ref="AV100:BA101"/>
    <mergeCell ref="G80:L125"/>
    <mergeCell ref="E217:CL218"/>
    <mergeCell ref="E219:G221"/>
    <mergeCell ref="CG219:CL221"/>
    <mergeCell ref="CH33:CL35"/>
    <mergeCell ref="BI61:BL62"/>
    <mergeCell ref="BM61:BQ62"/>
    <mergeCell ref="BR61:BT62"/>
    <mergeCell ref="CH36:CL42"/>
    <mergeCell ref="BI33:BW35"/>
    <mergeCell ref="BX33:CB35"/>
    <mergeCell ref="CC46:CG50"/>
    <mergeCell ref="CH46:CL50"/>
    <mergeCell ref="BX51:CB53"/>
    <mergeCell ref="CC51:CG53"/>
    <mergeCell ref="BI43:BW45"/>
    <mergeCell ref="BQ47:BV49"/>
    <mergeCell ref="BI51:BW53"/>
    <mergeCell ref="BM47:BP49"/>
    <mergeCell ref="CC36:CG42"/>
    <mergeCell ref="BU39:BW40"/>
    <mergeCell ref="G179:CI211"/>
    <mergeCell ref="G176:CI178"/>
    <mergeCell ref="CC96:CG105"/>
    <mergeCell ref="CM70:DB79"/>
    <mergeCell ref="AL68:BH69"/>
    <mergeCell ref="CM68:DB69"/>
    <mergeCell ref="BX68:CB69"/>
    <mergeCell ref="X96:AK105"/>
    <mergeCell ref="N119:V120"/>
    <mergeCell ref="N116:V117"/>
    <mergeCell ref="X116:AK125"/>
    <mergeCell ref="M86:W89"/>
    <mergeCell ref="X106:AK115"/>
    <mergeCell ref="X80:AK85"/>
    <mergeCell ref="M96:W115"/>
    <mergeCell ref="X86:AK89"/>
    <mergeCell ref="BO107:BS108"/>
    <mergeCell ref="AQ113:AU114"/>
    <mergeCell ref="AV113:BA114"/>
    <mergeCell ref="AQ110:AU111"/>
    <mergeCell ref="BI86:BW89"/>
    <mergeCell ref="BI120:BN121"/>
    <mergeCell ref="AL116:BH119"/>
    <mergeCell ref="AV120:BA121"/>
    <mergeCell ref="BB120:BC121"/>
    <mergeCell ref="BO113:BS114"/>
    <mergeCell ref="BB113:BC114"/>
    <mergeCell ref="E226:G227"/>
    <mergeCell ref="CG226:CL227"/>
    <mergeCell ref="DH226:DH227"/>
    <mergeCell ref="AL224:BH225"/>
    <mergeCell ref="AL226:BH227"/>
    <mergeCell ref="X224:AK225"/>
    <mergeCell ref="X226:AK227"/>
    <mergeCell ref="H224:W225"/>
    <mergeCell ref="H226:W227"/>
    <mergeCell ref="BI224:CF225"/>
    <mergeCell ref="BI226:CF227"/>
    <mergeCell ref="DH219:DH221"/>
    <mergeCell ref="E222:G223"/>
    <mergeCell ref="CG222:CL223"/>
    <mergeCell ref="DH222:DH223"/>
    <mergeCell ref="AL219:BH221"/>
    <mergeCell ref="AL222:BH223"/>
    <mergeCell ref="E224:G225"/>
    <mergeCell ref="CG224:CL225"/>
    <mergeCell ref="DH224:DH225"/>
    <mergeCell ref="X219:AK221"/>
    <mergeCell ref="X222:AK223"/>
    <mergeCell ref="H222:W223"/>
    <mergeCell ref="H219:W221"/>
    <mergeCell ref="BI219:CF221"/>
    <mergeCell ref="BI222:CF223"/>
  </mergeCells>
  <phoneticPr fontId="20"/>
  <conditionalFormatting sqref="AV100:BA101 AV103:BA104 AV110:BA111 AV113:BA114 AV120:BA121 AV123:BA124">
    <cfRule type="cellIs" dxfId="0" priority="1" stopIfTrue="1" operator="equal">
      <formula>"設定無"</formula>
    </cfRule>
  </conditionalFormatting>
  <dataValidations count="12">
    <dataValidation imeMode="off" allowBlank="1" showInputMessage="1" showErrorMessage="1" sqref="CH59 BX59 R12 BP39:BT42 BM47:BP49 BK54:BR55 BM59:BQ66 BK80:BR83 BO97:BS98 BO103:BS104 BO107:BS108 BO113:BS114 BO117:BS118 BO123:BS124 AV123:BA124 AV120:BA121 AV113:BA114 AV110:BA111 AV103:BA104 AV100:BA101" xr:uid="{00000000-0002-0000-0000-000001000000}"/>
    <dataValidation type="list" allowBlank="1" showInputMessage="1" showErrorMessage="1" sqref="N119:V120" xr:uid="{00000000-0002-0000-0000-000002000000}">
      <formula1>"　,無負荷上昇,定格負荷下降"</formula1>
    </dataValidation>
    <dataValidation type="list" allowBlank="1" showInputMessage="1" showErrorMessage="1" sqref="DX27" xr:uid="{00000000-0002-0000-0000-000003000000}">
      <formula1>$DX$25:$DX$27</formula1>
    </dataValidation>
    <dataValidation type="list" allowBlank="1" showInputMessage="1" showErrorMessage="1" sqref="BR31:BT32" xr:uid="{00000000-0002-0000-0000-000005000000}">
      <formula1>$DG$21:$DG$26</formula1>
    </dataValidation>
    <dataValidation type="list" allowBlank="1" showInputMessage="1" showErrorMessage="1" sqref="BX68:CB79 CH68:CL79 CH57 BX57 BX43:CB45 BX51:CB53 CH51:CL53 CH43:CL45 CC70:CG79 BX33:CB35 CH33:CL35 BX86:BX90 BY86:CB89 CI86:CL89 CH86:CH90 BX23 CH23" xr:uid="{00000000-0002-0000-0000-000009000000}">
      <formula1>$DG$18:$DG$19</formula1>
    </dataValidation>
    <dataValidation type="list" allowBlank="1" showInputMessage="1" showErrorMessage="1" sqref="AX12:BN13" xr:uid="{00000000-0002-0000-0000-00000B000000}">
      <formula1>$DG$70:$DG$72</formula1>
    </dataValidation>
    <dataValidation type="list" allowBlank="1" showInputMessage="1" showErrorMessage="1" sqref="AT41:AZ42" xr:uid="{00000000-0002-0000-0000-00000C000000}">
      <formula1>$DL$18:$DL$31</formula1>
    </dataValidation>
    <dataValidation type="list" allowBlank="1" showInputMessage="1" showErrorMessage="1" sqref="E222:G227" xr:uid="{872DCC18-7B01-47E1-AA45-627FEA5F1972}">
      <formula1>$DI$220:$DI$225</formula1>
    </dataValidation>
    <dataValidation type="list" allowBlank="1" showInputMessage="1" showErrorMessage="1" sqref="X224:AK225" xr:uid="{F1E949DD-D89C-49F5-A0D8-8C187BC2D520}">
      <formula1>$DK$229:$DK$232</formula1>
    </dataValidation>
    <dataValidation type="list" allowBlank="1" showInputMessage="1" showErrorMessage="1" sqref="X226:AK227" xr:uid="{DF485843-D6EB-4E88-BB1D-5E0BA9B7A584}">
      <formula1>$DL$229:$DL$232</formula1>
    </dataValidation>
    <dataValidation type="list" allowBlank="1" showInputMessage="1" showErrorMessage="1" sqref="X222:AK223" xr:uid="{BB069D8A-2FA2-46DB-BAD9-1BB2D221E911}">
      <formula1>$DJ$229:$DJ$232</formula1>
    </dataValidation>
    <dataValidation type="list" allowBlank="1" showInputMessage="1" showErrorMessage="1" sqref="AI5:AV6" xr:uid="{00000000-0002-0000-0000-00000A000000}">
      <formula1>$DM$18:$DM$28</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rowBreaks count="1" manualBreakCount="1">
    <brk id="129" min="4" max="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6CF58-DA4F-478C-8F5A-9A3C7F17EA8A}">
  <ds:schemaRefs>
    <ds:schemaRef ds:uri="http://schemas.microsoft.com/sharepoint/v3/contenttype/forms"/>
  </ds:schemaRefs>
</ds:datastoreItem>
</file>

<file path=customXml/itemProps2.xml><?xml version="1.0" encoding="utf-8"?>
<ds:datastoreItem xmlns:ds="http://schemas.openxmlformats.org/officeDocument/2006/customXml" ds:itemID="{42739AE6-D5C6-4808-B79F-13DDDDC8EE96}">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UCMP-GL_Ver.5_S</vt:lpstr>
      <vt:lpstr>'UCMP-GL_Ver.5_S'!Print_Area</vt:lpstr>
      <vt:lpstr>'UCMP-GL_Ver.5_S'!Print_Titles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2023-11-21T04:33:10Z</cp:lastPrinted>
  <dcterms:created xsi:type="dcterms:W3CDTF">2009-08-17T04:44:12Z</dcterms:created>
  <dcterms:modified xsi:type="dcterms:W3CDTF">2024-12-18T08:54:55Z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