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業務用フォルダ/UCMPシート見直し/●1008_完/"/>
    </mc:Choice>
  </mc:AlternateContent>
  <xr:revisionPtr revIDLastSave="945" documentId="8_{E833DECD-8078-4AD3-AC11-48B9A3827E56}" xr6:coauthVersionLast="47" xr6:coauthVersionMax="47" xr10:uidLastSave="{AC25689A-ED0E-42D5-BDE6-F6CDFCDC7AD8}"/>
  <bookViews>
    <workbookView xWindow="19090" yWindow="-110" windowWidth="19420" windowHeight="10420" tabRatio="709" xr2:uid="{00456474-33F6-42CB-BBCF-ED49F8BAEA29}"/>
  </bookViews>
  <sheets>
    <sheet name="ENNNUN-1008_Ver.4_S" sheetId="51" r:id="rId1"/>
  </sheets>
  <definedNames>
    <definedName name="_xlnm.Print_Area" localSheetId="0">'ENNNUN-1008_Ver.4_S'!$E$3:$CF$92</definedName>
    <definedName name="_xlnm.Print_Titles" localSheetId="0">'ENNNUN-1008_Ver.4_S'!$3:$10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F87" i="51" l="1"/>
  <c r="DF86" i="51"/>
  <c r="DF85" i="51"/>
  <c r="DE87" i="51"/>
  <c r="DE86" i="51"/>
  <c r="DE85" i="51"/>
  <c r="DD87" i="51"/>
  <c r="DD86" i="51"/>
  <c r="DD85" i="51"/>
  <c r="DC87" i="51"/>
  <c r="DC86" i="51"/>
  <c r="DC85" i="51"/>
  <c r="DB87" i="51"/>
  <c r="DB86" i="51"/>
  <c r="DB85" i="51"/>
  <c r="AQ37" i="51"/>
  <c r="CY59" i="51"/>
  <c r="H87" i="51"/>
  <c r="CZ16" i="51"/>
  <c r="BW26" i="51"/>
  <c r="H91" i="51"/>
  <c r="H89" i="51"/>
  <c r="H85" i="51"/>
  <c r="H83" i="51"/>
  <c r="CY53" i="51"/>
  <c r="CW10" i="51"/>
  <c r="AU67" i="51"/>
  <c r="CB26" i="51"/>
  <c r="CY48" i="51"/>
  <c r="CX48" i="51"/>
  <c r="CW48" i="51"/>
  <c r="CX47" i="51"/>
  <c r="CW47" i="51"/>
  <c r="CY47" i="51"/>
  <c r="CW189" i="51"/>
  <c r="CW188" i="51"/>
  <c r="CB63" i="51"/>
  <c r="BW63" i="51"/>
  <c r="BW35" i="51"/>
  <c r="CB35" i="51"/>
  <c r="BW50" i="51"/>
  <c r="CB50" i="51"/>
</calcChain>
</file>

<file path=xl/sharedStrings.xml><?xml version="1.0" encoding="utf-8"?>
<sst xmlns="http://schemas.openxmlformats.org/spreadsheetml/2006/main" count="175" uniqueCount="131">
  <si>
    <t>GeN2 Comfort</t>
    <phoneticPr fontId="20"/>
  </si>
  <si>
    <t>320kg</t>
    <phoneticPr fontId="20"/>
  </si>
  <si>
    <t>AAA</t>
    <phoneticPr fontId="20"/>
  </si>
  <si>
    <t>450kg</t>
    <phoneticPr fontId="20"/>
  </si>
  <si>
    <t>BAA</t>
    <phoneticPr fontId="20"/>
  </si>
  <si>
    <t>600kg</t>
    <phoneticPr fontId="20"/>
  </si>
  <si>
    <t>45m/min</t>
    <phoneticPr fontId="20"/>
  </si>
  <si>
    <t>取付けの状況</t>
    <phoneticPr fontId="20"/>
  </si>
  <si>
    <t>60m/min</t>
    <phoneticPr fontId="20"/>
  </si>
  <si>
    <t>走行中戸開時の動作確認</t>
    <phoneticPr fontId="20"/>
  </si>
  <si>
    <t>検査項目</t>
    <phoneticPr fontId="20"/>
  </si>
  <si>
    <t>(2)</t>
  </si>
  <si>
    <t>■番号■</t>
    <rPh sb="1" eb="3">
      <t>バンゴウ</t>
    </rPh>
    <phoneticPr fontId="20"/>
  </si>
  <si>
    <t>検査事項1</t>
    <phoneticPr fontId="20"/>
  </si>
  <si>
    <t>検査事項2</t>
  </si>
  <si>
    <t>検査事項3</t>
  </si>
  <si>
    <t>(1)</t>
    <phoneticPr fontId="20"/>
  </si>
  <si>
    <t>戸開走行保護回路</t>
    <phoneticPr fontId="20"/>
  </si>
  <si>
    <t>安全ﾌﾟﾛｸﾞﾗﾑﾊﾞｰｼﾞｮﾝ</t>
    <phoneticPr fontId="20"/>
  </si>
  <si>
    <t>つま先保護板</t>
    <phoneticPr fontId="20"/>
  </si>
  <si>
    <t>長さ</t>
    <phoneticPr fontId="20"/>
  </si>
  <si>
    <t>なし</t>
    <phoneticPr fontId="20"/>
  </si>
  <si>
    <t>(3)</t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</si>
  <si>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</si>
  <si>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</si>
  <si>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</si>
  <si>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</si>
  <si>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</si>
  <si>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</si>
  <si>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</si>
  <si>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ﾌﾞﾚｰｷ</t>
    <phoneticPr fontId="20"/>
  </si>
  <si>
    <t>ﾊﾟｯﾄﾞの状況</t>
    <phoneticPr fontId="20"/>
  </si>
  <si>
    <t>制動力の状況</t>
    <phoneticPr fontId="20"/>
  </si>
  <si>
    <t>ﾌﾞﾚｰｷ動作感知装置</t>
    <phoneticPr fontId="20"/>
  </si>
  <si>
    <t>検査項目プルダウン</t>
    <phoneticPr fontId="20"/>
  </si>
  <si>
    <t>(5)</t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</si>
  <si>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</si>
  <si>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 ：</t>
    <rPh sb="0" eb="6">
      <t>ダイジンニンテイバンゴウ</t>
    </rPh>
    <phoneticPr fontId="20"/>
  </si>
  <si>
    <t>ENNNUN-1008</t>
    <phoneticPr fontId="20"/>
  </si>
  <si>
    <t>UCMP型式 ：</t>
    <rPh sb="4" eb="6">
      <t>カタシキ</t>
    </rPh>
    <phoneticPr fontId="20"/>
  </si>
  <si>
    <t>DBGC－1</t>
    <phoneticPr fontId="20"/>
  </si>
  <si>
    <t>発行 :令和　3年　1月　6日Ver.4</t>
    <rPh sb="4" eb="6">
      <t>レイワ</t>
    </rPh>
    <rPh sb="8" eb="9">
      <t>ネン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</si>
  <si>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</si>
  <si>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</si>
  <si>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 xml:space="preserve">登録番号           </t>
    <rPh sb="0" eb="2">
      <t>トウロク</t>
    </rPh>
    <rPh sb="2" eb="4">
      <t>バンゴウ</t>
    </rPh>
    <phoneticPr fontId="20"/>
  </si>
  <si>
    <t>積載入力 :</t>
    <rPh sb="0" eb="2">
      <t>セキサイ</t>
    </rPh>
    <rPh sb="2" eb="4">
      <t>ニュウリョク</t>
    </rPh>
    <phoneticPr fontId="20"/>
  </si>
  <si>
    <t>速度入力 :</t>
    <rPh sb="0" eb="2">
      <t>ソクド</t>
    </rPh>
    <rPh sb="2" eb="4">
      <t>ニュウリョク</t>
    </rPh>
    <phoneticPr fontId="20"/>
  </si>
  <si>
    <t>元号</t>
    <rPh sb="0" eb="2">
      <t>ゲンゴウ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</si>
  <si>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</si>
  <si>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</si>
  <si>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</si>
  <si>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</si>
  <si>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？？</t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</si>
  <si>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</si>
  <si>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</si>
  <si>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</si>
  <si>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</si>
  <si>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</si>
  <si>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</si>
  <si>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</si>
  <si>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</si>
  <si>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戸開走行
保護回路</t>
    <rPh sb="0" eb="1">
      <t>ト</t>
    </rPh>
    <rPh sb="1" eb="2">
      <t>カイ</t>
    </rPh>
    <rPh sb="2" eb="4">
      <t>ソウコウ</t>
    </rPh>
    <rPh sb="5" eb="7">
      <t>ホゴ</t>
    </rPh>
    <rPh sb="7" eb="9">
      <t>カイロ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</si>
  <si>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</si>
  <si>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</si>
  <si>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取付けが堅固でない事｡</t>
    <rPh sb="0" eb="2">
      <t>トリツ</t>
    </rPh>
    <rPh sb="4" eb="5">
      <t>カタ</t>
    </rPh>
    <rPh sb="5" eb="6">
      <t>コ</t>
    </rPh>
    <rPh sb="9" eb="10">
      <t>コト</t>
    </rPh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</si>
  <si>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</si>
  <si>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</si>
  <si>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ｴﾚﾍﾞｰﾀｰがﾄﾞｱｿﾞｰﾝ外にいる時に乗場戸の鍵を外す｡</t>
    <rPh sb="15" eb="16">
      <t>ソト</t>
    </rPh>
    <rPh sb="19" eb="20">
      <t>トキ</t>
    </rPh>
    <rPh sb="21" eb="23">
      <t>ノリバ</t>
    </rPh>
    <rPh sb="23" eb="24">
      <t>ト</t>
    </rPh>
    <rPh sb="25" eb="26">
      <t>カギ</t>
    </rPh>
    <rPh sb="27" eb="28">
      <t>ハズ</t>
    </rPh>
    <phoneticPr fontId="20"/>
  </si>
  <si>
    <t>電動機動力電源及びﾌﾞﾚｰｷの励磁ｺｲﾙ電源を遮断するﾘﾚｰ(S1,S3,BY)が消磁しないこと｡ｴﾚﾍﾞｰﾀｰが停止しないこと｡</t>
    <rPh sb="0" eb="3">
      <t>デンドウキ</t>
    </rPh>
    <rPh sb="3" eb="5">
      <t>ドウリョク</t>
    </rPh>
    <rPh sb="5" eb="7">
      <t>デンゲン</t>
    </rPh>
    <rPh sb="7" eb="8">
      <t>オヨ</t>
    </rPh>
    <rPh sb="15" eb="17">
      <t>レイジ</t>
    </rPh>
    <rPh sb="20" eb="22">
      <t>デンゲン</t>
    </rPh>
    <rPh sb="23" eb="25">
      <t>シャダン</t>
    </rPh>
    <rPh sb="41" eb="42">
      <t>ケ</t>
    </rPh>
    <rPh sb="42" eb="43">
      <t xml:space="preserve">
</t>
    </rPh>
    <rPh sb="57" eb="59">
      <t>テイシ</t>
    </rPh>
    <rPh sb="58" eb="61">
      <t>ナイコト</t>
    </rPh>
    <phoneticPr fontId="20"/>
  </si>
  <si>
    <t>安全ﾌﾟﾛｸﾞﾗﾑﾊﾞｰｼﾞｮﾝ</t>
    <rPh sb="0" eb="2">
      <t>アンゼン</t>
    </rPh>
    <phoneticPr fontId="20"/>
  </si>
  <si>
    <t>目視により確認する｡</t>
    <rPh sb="0" eb="2">
      <t>モクシ</t>
    </rPh>
    <rPh sb="5" eb="7">
      <t>カクニン</t>
    </rPh>
    <phoneticPr fontId="20"/>
  </si>
  <si>
    <t>ﾌﾟﾘﾝﾄ基盤｢GECB｣の型番を確認し、指定型番でないこと。</t>
    <rPh sb="5" eb="7">
      <t>キバン</t>
    </rPh>
    <rPh sb="14" eb="16">
      <t>カタバン</t>
    </rPh>
    <rPh sb="17" eb="19">
      <t>カクニン</t>
    </rPh>
    <rPh sb="21" eb="23">
      <t>シテイ</t>
    </rPh>
    <rPh sb="23" eb="25">
      <t>カタバン</t>
    </rPh>
    <phoneticPr fontId="20"/>
  </si>
  <si>
    <t>｢GECB｣型番</t>
    <rPh sb="6" eb="8">
      <t>カタバン</t>
    </rPh>
    <phoneticPr fontId="20"/>
  </si>
  <si>
    <t>｢型番｣を入力する事により
自動で判定される｡</t>
    <rPh sb="1" eb="3">
      <t>カタバン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</si>
  <si>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JAA31477</t>
    <phoneticPr fontId="20"/>
  </si>
  <si>
    <t>指定型番 : JAA31477AAA</t>
    <rPh sb="0" eb="2">
      <t>シテイ</t>
    </rPh>
    <rPh sb="2" eb="4">
      <t>カタバン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</si>
  <si>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</si>
  <si>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</si>
  <si>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</si>
  <si>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</si>
  <si>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</si>
  <si>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測定値を入力する事により
自動で判定される｡</t>
    <rPh sb="0" eb="3">
      <t>ソクテイチ</t>
    </rPh>
    <rPh sb="4" eb="6">
      <t>ニュウリョク</t>
    </rPh>
    <rPh sb="8" eb="9">
      <t>コト</t>
    </rPh>
    <rPh sb="13" eb="15">
      <t>ジドウ</t>
    </rPh>
    <rPh sb="16" eb="18">
      <t>ハンテイ</t>
    </rPh>
    <phoneticPr fontId="20"/>
  </si>
  <si>
    <t>規定値 :</t>
    <rPh sb="0" eb="2">
      <t>キテイ</t>
    </rPh>
    <rPh sb="2" eb="3">
      <t>チ</t>
    </rPh>
    <phoneticPr fontId="20"/>
  </si>
  <si>
    <t>mm未満であること｡</t>
    <rPh sb="2" eb="4">
      <t>ミマン</t>
    </rPh>
    <phoneticPr fontId="20"/>
  </si>
  <si>
    <t>測定値：</t>
    <rPh sb="0" eb="3">
      <t>ソクテイチ</t>
    </rPh>
    <phoneticPr fontId="20"/>
  </si>
  <si>
    <t>mm</t>
    <phoneticPr fontId="20"/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</si>
  <si>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</si>
  <si>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</si>
  <si>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</si>
  <si>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〇</t>
    <phoneticPr fontId="20"/>
  </si>
  <si>
    <t>動作確認</t>
    <rPh sb="0" eb="2">
      <t>ドウサ</t>
    </rPh>
    <rPh sb="2" eb="4">
      <t>カクニン</t>
    </rPh>
    <phoneticPr fontId="20"/>
  </si>
  <si>
    <t>各階に走行させ
着床させる｡</t>
    <rPh sb="0" eb="2">
      <t>カクカイ</t>
    </rPh>
    <rPh sb="3" eb="5">
      <t>ソウコウ</t>
    </rPh>
    <rPh sb="8" eb="10">
      <t>チャクショウ</t>
    </rPh>
    <phoneticPr fontId="20"/>
  </si>
  <si>
    <t>正常に着床しないこと｡</t>
    <rPh sb="0" eb="2">
      <t>セイジョウ</t>
    </rPh>
    <rPh sb="3" eb="5">
      <t>チャクショウ</t>
    </rPh>
    <phoneticPr fontId="20"/>
  </si>
  <si>
    <t>年</t>
    <rPh sb="0" eb="1">
      <t>ネン</t>
    </rPh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</si>
  <si>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</si>
  <si>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</si>
  <si>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S1,S3</t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</si>
  <si>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</si>
  <si>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</si>
  <si>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</si>
  <si>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</si>
  <si>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手動で判定する。</t>
    <rPh sb="0" eb="2">
      <t>シュドウ</t>
    </rPh>
    <rPh sb="3" eb="5">
      <t>ハンテイ</t>
    </rPh>
    <phoneticPr fontId="20"/>
  </si>
  <si>
    <t>BY</t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</si>
  <si>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</si>
  <si>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規定部品の動作回数又は経過時間が規定値を超えている事｡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rPh sb="25" eb="26">
      <t>コト</t>
    </rPh>
    <phoneticPr fontId="20"/>
  </si>
  <si>
    <t>S1,S3 :</t>
    <phoneticPr fontId="20"/>
  </si>
  <si>
    <t>各リレーの経年及び動作回数を記入すると自動で判定される。</t>
    <rPh sb="0" eb="1">
      <t>カク</t>
    </rPh>
    <rPh sb="5" eb="7">
      <t>ケイネン</t>
    </rPh>
    <rPh sb="7" eb="8">
      <t>オヨ</t>
    </rPh>
    <rPh sb="9" eb="11">
      <t>ドウサ</t>
    </rPh>
    <rPh sb="11" eb="13">
      <t>カイスウ</t>
    </rPh>
    <rPh sb="14" eb="16">
      <t>キニュウ</t>
    </rPh>
    <rPh sb="19" eb="21">
      <t>ジドウ</t>
    </rPh>
    <rPh sb="22" eb="24">
      <t>ハンテイ</t>
    </rPh>
    <phoneticPr fontId="20"/>
  </si>
  <si>
    <t>万回</t>
    <rPh sb="0" eb="2">
      <t>マンカイ</t>
    </rPh>
    <phoneticPr fontId="20"/>
  </si>
  <si>
    <t xml:space="preserve">S1,S3 : </t>
    <phoneticPr fontId="20"/>
  </si>
  <si>
    <t>BY :</t>
    <phoneticPr fontId="20"/>
  </si>
  <si>
    <t>ﾊﾟｯﾄﾞの状況</t>
    <rPh sb="6" eb="8">
      <t>ジョウキョウ</t>
    </rPh>
    <phoneticPr fontId="20"/>
  </si>
  <si>
    <t>ﾊﾟｯﾄﾞに欠損､割れがあること又はディスクから剥離していること｡</t>
    <rPh sb="6" eb="8">
      <t>ケッソン</t>
    </rPh>
    <rPh sb="9" eb="10">
      <t>ワ</t>
    </rPh>
    <rPh sb="16" eb="17">
      <t>マタ</t>
    </rPh>
    <rPh sb="24" eb="26">
      <t>ハクリ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</si>
  <si>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</si>
  <si>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かごの無積載上昇時のブレーキ制動を確認する｡</t>
    <rPh sb="3" eb="4">
      <t>ム</t>
    </rPh>
    <rPh sb="4" eb="6">
      <t>セキサイ</t>
    </rPh>
    <rPh sb="6" eb="8">
      <t>ジョウショウ</t>
    </rPh>
    <rPh sb="8" eb="9">
      <t>ジ</t>
    </rPh>
    <rPh sb="14" eb="16">
      <t>セイドウ</t>
    </rPh>
    <rPh sb="17" eb="19">
      <t>カクニン</t>
    </rPh>
    <phoneticPr fontId="20"/>
  </si>
  <si>
    <t>ﾌﾞﾚｰｷが制動しないこと又はかごが規定の距離を超えていること｡</t>
    <rPh sb="6" eb="8">
      <t>セイドウ</t>
    </rPh>
    <rPh sb="13" eb="14">
      <t>マタ</t>
    </rPh>
    <rPh sb="18" eb="20">
      <t>キテイ</t>
    </rPh>
    <rPh sb="21" eb="23">
      <t>キョリ</t>
    </rPh>
    <rPh sb="24" eb="25">
      <t>コ</t>
    </rPh>
    <phoneticPr fontId="20"/>
  </si>
  <si>
    <t>制動距離を入力する事により
自動で判定される｡</t>
    <rPh sb="0" eb="2">
      <t>セイドウ</t>
    </rPh>
    <rPh sb="2" eb="4">
      <t>キョリ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</si>
  <si>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</si>
  <si>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規定値:</t>
    <rPh sb="0" eb="2">
      <t>キテイ</t>
    </rPh>
    <rPh sb="2" eb="3">
      <t>チ</t>
    </rPh>
    <phoneticPr fontId="20"/>
  </si>
  <si>
    <t>前回:</t>
    <rPh sb="0" eb="2">
      <t>ゼンカイ</t>
    </rPh>
    <phoneticPr fontId="20"/>
  </si>
  <si>
    <t>ﾌﾞﾚｰｷ動作感知装置</t>
    <rPh sb="5" eb="7">
      <t>ドウサ</t>
    </rPh>
    <rPh sb="7" eb="9">
      <t>カンチ</t>
    </rPh>
    <rPh sb="9" eb="11">
      <t>ソウチ</t>
    </rPh>
    <phoneticPr fontId="20"/>
  </si>
  <si>
    <t>ﾌﾞﾚｰｷ開及び閉時の動作信号が異なる信号であること｡</t>
    <rPh sb="5" eb="7">
      <t>オヨビ</t>
    </rPh>
    <rPh sb="8" eb="10">
      <t>トキノ</t>
    </rPh>
    <rPh sb="10" eb="12">
      <t>ドウサ</t>
    </rPh>
    <rPh sb="12" eb="15">
      <t>シンゴウガ</t>
    </rPh>
    <rPh sb="18" eb="20">
      <t>シンゴウ</t>
    </rPh>
    <rPh sb="19" eb="24">
      <t>コト</t>
    </rPh>
    <phoneticPr fontId="20"/>
  </si>
  <si>
    <t>上記( 1 )～( 5 )の検査結果で｢否｣又は別記第一号 1－(14)･3－(3)･4－(11)の検査結果で｢要是正｣又は｢要重点点検｣の判定がある場合は､
別記第一号 2－(9)｢戸開走行保護装置｣の検査結果を｢要是正｣又は｢要重点点検｣と判定する｡</t>
    <rPh sb="0" eb="2">
      <t>ジョウキ</t>
    </rPh>
    <rPh sb="14" eb="16">
      <t>ケンサ</t>
    </rPh>
    <rPh sb="16" eb="18">
      <t>ケッカ</t>
    </rPh>
    <rPh sb="20" eb="21">
      <t>イナ</t>
    </rPh>
    <rPh sb="22" eb="23">
      <t>マタ</t>
    </rPh>
    <rPh sb="24" eb="26">
      <t>ベッキ</t>
    </rPh>
    <rPh sb="26" eb="27">
      <t>ダイ</t>
    </rPh>
    <rPh sb="27" eb="29">
      <t>イチゴウ</t>
    </rPh>
    <rPh sb="50" eb="52">
      <t>ケンサ</t>
    </rPh>
    <rPh sb="52" eb="54">
      <t>ケッカ</t>
    </rPh>
    <rPh sb="56" eb="57">
      <t>ヨウ</t>
    </rPh>
    <rPh sb="57" eb="59">
      <t>ゼセイ</t>
    </rPh>
    <rPh sb="60" eb="61">
      <t>マタ</t>
    </rPh>
    <rPh sb="63" eb="64">
      <t>ヨウ</t>
    </rPh>
    <rPh sb="64" eb="66">
      <t>ジュウテン</t>
    </rPh>
    <rPh sb="66" eb="68">
      <t>テンケン</t>
    </rPh>
    <rPh sb="70" eb="72">
      <t>ハンテイ</t>
    </rPh>
    <rPh sb="75" eb="77">
      <t>バアイ</t>
    </rPh>
    <rPh sb="80" eb="82">
      <t>ベッキ</t>
    </rPh>
    <rPh sb="82" eb="83">
      <t>ダイ</t>
    </rPh>
    <rPh sb="83" eb="85">
      <t>イチゴウ</t>
    </rPh>
    <rPh sb="92" eb="93">
      <t>ト</t>
    </rPh>
    <rPh sb="93" eb="94">
      <t>カイ</t>
    </rPh>
    <rPh sb="94" eb="96">
      <t>ソウコウ</t>
    </rPh>
    <rPh sb="96" eb="98">
      <t>ホゴ</t>
    </rPh>
    <rPh sb="98" eb="100">
      <t>ソウチ</t>
    </rPh>
    <rPh sb="102" eb="104">
      <t>ケンサ</t>
    </rPh>
    <rPh sb="104" eb="106">
      <t>ケッカ</t>
    </rPh>
    <rPh sb="108" eb="109">
      <t>ヨウ</t>
    </rPh>
    <rPh sb="109" eb="111">
      <t>ゼセイ</t>
    </rPh>
    <rPh sb="112" eb="113">
      <t>マタ</t>
    </rPh>
    <rPh sb="115" eb="116">
      <t>ヨウ</t>
    </rPh>
    <rPh sb="116" eb="118">
      <t>ジュウテン</t>
    </rPh>
    <rPh sb="118" eb="120">
      <t>テンケン</t>
    </rPh>
    <rPh sb="122" eb="124">
      <t>ハンテイ</t>
    </rPh>
    <phoneticPr fontId="20"/>
  </si>
  <si>
    <t>特記事項</t>
    <rPh sb="0" eb="2">
      <t>トッキ</t>
    </rPh>
    <rPh sb="2" eb="4">
      <t>ジコウ</t>
    </rPh>
    <phoneticPr fontId="20"/>
  </si>
  <si>
    <t>通番</t>
    <rPh sb="0" eb="2">
      <t>ツウバン</t>
    </rPh>
    <phoneticPr fontId="27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</si>
  <si>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</si>
  <si>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</si>
  <si>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</si>
  <si>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</si>
  <si>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r>
      <t>G</t>
    </r>
    <r>
      <rPr>
        <sz val="11"/>
        <rFont val="ＭＳ Ｐゴシック"/>
        <family val="3"/>
        <charset val="128"/>
      </rPr>
      <t>eN2 P</t>
    </r>
    <phoneticPr fontId="20"/>
  </si>
  <si>
    <r>
      <t>G</t>
    </r>
    <r>
      <rPr>
        <sz val="11"/>
        <rFont val="ＭＳ Ｐゴシック"/>
        <family val="3"/>
        <charset val="128"/>
      </rPr>
      <t>eN2 B</t>
    </r>
    <phoneticPr fontId="20"/>
  </si>
  <si>
    <t>Gen2 Comfort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</si>
</sst>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</cellStyleXfs>
  <cellXfs count="35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Alignment="1" applyProtection="1">
      <protection hidden="1"/>
    </xf>
    <xf numFmtId="0" fontId="20" fillId="0" borderId="21" xfId="0" applyFont="1" applyBorder="1">
      <alignment vertical="center"/>
    </xf>
    <xf numFmtId="0" fontId="20" fillId="0" borderId="0" xfId="0" applyFont="1">
      <alignment vertical="center"/>
    </xf>
    <xf numFmtId="49" fontId="20" fillId="0" borderId="21" xfId="0" applyNumberFormat="1" applyFont="1" applyBorder="1">
      <alignment vertical="center"/>
    </xf>
    <xf numFmtId="0" fontId="20" fillId="0" borderId="26" xfId="0" applyFont="1" applyBorder="1">
      <alignment vertical="center"/>
    </xf>
    <xf numFmtId="0" fontId="30" fillId="0" borderId="21" xfId="0" applyFont="1" applyBorder="1">
      <alignment vertical="center"/>
    </xf>
    <xf numFmtId="0" fontId="20" fillId="0" borderId="43" xfId="0" applyFont="1" applyBorder="1">
      <alignment vertical="center"/>
    </xf>
    <xf numFmtId="0" fontId="30" fillId="0" borderId="23" xfId="0" applyFont="1" applyBorder="1">
      <alignment vertical="center"/>
    </xf>
    <xf numFmtId="0" fontId="30" fillId="0" borderId="57" xfId="0" applyFont="1" applyBorder="1">
      <alignment vertical="center"/>
    </xf>
    <xf numFmtId="0" fontId="30" fillId="0" borderId="58" xfId="0" applyFont="1" applyBorder="1">
      <alignment vertical="center"/>
    </xf>
    <xf numFmtId="0" fontId="23" fillId="0" borderId="0" xfId="0" applyFont="1">
      <alignment vertical="center"/>
    </xf>
    <xf numFmtId="0" fontId="23" fillId="0" borderId="21" xfId="0" applyFont="1" applyBorder="1">
      <alignment vertical="center"/>
    </xf>
    <xf numFmtId="3" fontId="23" fillId="0" borderId="21" xfId="0" applyNumberFormat="1" applyFont="1" applyBorder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24" borderId="21" xfId="0" applyFont="1" applyFill="1" applyBorder="1">
      <alignment vertical="center"/>
    </xf>
    <xf numFmtId="0" fontId="23" fillId="24" borderId="0" xfId="0" applyFont="1" applyFill="1">
      <alignment vertical="center"/>
    </xf>
    <xf numFmtId="0" fontId="2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1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22" fillId="0" borderId="0" xfId="0" applyFont="1" applyProtection="1">
      <alignment vertical="center"/>
      <protection hidden="1"/>
    </xf>
    <xf numFmtId="0" fontId="21" fillId="0" borderId="0" xfId="0" applyFont="1" applyAlignment="1" applyProtection="1">
      <protection locked="0" hidden="1"/>
    </xf>
    <xf numFmtId="0" fontId="1" fillId="0" borderId="15" xfId="0" applyFont="1" applyBorder="1" applyProtection="1">
      <alignment vertical="center"/>
      <protection hidden="1"/>
    </xf>
    <xf numFmtId="0" fontId="0" fillId="0" borderId="22" xfId="0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1" fillId="0" borderId="13" xfId="0" applyFont="1" applyBorder="1" applyProtection="1">
      <alignment vertical="center"/>
      <protection hidden="1"/>
    </xf>
    <xf numFmtId="0" fontId="1" fillId="0" borderId="19" xfId="0" applyFont="1" applyBorder="1" applyProtection="1">
      <alignment vertical="center"/>
      <protection hidden="1"/>
    </xf>
    <xf numFmtId="0" fontId="1" fillId="0" borderId="20" xfId="0" applyFont="1" applyBorder="1" applyProtection="1">
      <alignment vertical="center"/>
      <protection hidden="1"/>
    </xf>
    <xf numFmtId="0" fontId="21" fillId="0" borderId="17" xfId="0" applyFont="1" applyBorder="1" applyProtection="1">
      <alignment vertical="center"/>
      <protection hidden="1"/>
    </xf>
    <xf numFmtId="0" fontId="21" fillId="0" borderId="16" xfId="0" applyFont="1" applyBorder="1" applyProtection="1">
      <alignment vertical="center"/>
      <protection hidden="1"/>
    </xf>
    <xf numFmtId="0" fontId="1" fillId="0" borderId="16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1" fillId="0" borderId="13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4" fillId="0" borderId="13" xfId="0" applyFont="1" applyBorder="1" applyAlignment="1" applyProtection="1">
      <alignment horizontal="center" vertical="center"/>
      <protection hidden="1"/>
    </xf>
    <xf numFmtId="0" fontId="25" fillId="0" borderId="15" xfId="0" applyFont="1" applyBorder="1" applyProtection="1">
      <alignment vertical="center"/>
      <protection locked="0" hidden="1"/>
    </xf>
    <xf numFmtId="0" fontId="21" fillId="0" borderId="15" xfId="0" applyFont="1" applyBorder="1" applyProtection="1">
      <alignment vertical="center"/>
      <protection hidden="1"/>
    </xf>
    <xf numFmtId="0" fontId="21" fillId="0" borderId="14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1" fillId="0" borderId="0" xfId="0" applyFo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0" fillId="0" borderId="12" xfId="0" applyBorder="1" applyAlignment="1" applyProtection="1">
      <alignment horizontal="center" vertical="center"/>
      <protection hidden="1"/>
    </xf>
    <xf numFmtId="0" fontId="21" fillId="0" borderId="19" xfId="0" applyFont="1" applyBorder="1" applyProtection="1">
      <alignment vertical="center"/>
      <protection hidden="1"/>
    </xf>
    <xf numFmtId="0" fontId="21" fillId="0" borderId="20" xfId="0" applyFont="1" applyBorder="1" applyProtection="1">
      <alignment vertical="center"/>
      <protection hidden="1"/>
    </xf>
    <xf numFmtId="0" fontId="21" fillId="0" borderId="18" xfId="0" applyFont="1" applyBorder="1" applyProtection="1">
      <alignment vertical="center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16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Protection="1">
      <alignment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Protection="1">
      <alignment vertical="center"/>
      <protection hidden="1"/>
    </xf>
    <xf numFmtId="0" fontId="25" fillId="0" borderId="16" xfId="0" applyFont="1" applyBorder="1" applyProtection="1">
      <alignment vertical="center"/>
      <protection hidden="1"/>
    </xf>
    <xf numFmtId="0" fontId="7" fillId="0" borderId="15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/>
      <protection locked="0" hidden="1"/>
    </xf>
    <xf numFmtId="0" fontId="1" fillId="0" borderId="47" xfId="0" applyFont="1" applyBorder="1" applyAlignment="1" applyProtection="1">
      <alignment horizontal="center" vertical="center"/>
      <protection locked="0" hidden="1"/>
    </xf>
    <xf numFmtId="0" fontId="1" fillId="0" borderId="12" xfId="0" applyFont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1" fillId="0" borderId="48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center" vertical="center" shrinkToFit="1"/>
      <protection locked="0" hidden="1"/>
    </xf>
    <xf numFmtId="0" fontId="21" fillId="0" borderId="23" xfId="0" applyFont="1" applyBorder="1" applyAlignment="1" applyProtection="1">
      <alignment horizontal="center" vertical="center" shrinkToFit="1"/>
      <protection locked="0" hidden="1"/>
    </xf>
    <xf numFmtId="0" fontId="21" fillId="0" borderId="25" xfId="0" applyFont="1" applyBorder="1" applyAlignment="1" applyProtection="1">
      <alignment horizontal="center" vertical="center" shrinkToFit="1"/>
      <protection locked="0" hidden="1"/>
    </xf>
    <xf numFmtId="0" fontId="21" fillId="0" borderId="19" xfId="0" applyFont="1" applyBorder="1" applyAlignment="1" applyProtection="1">
      <alignment horizontal="center" vertical="center" shrinkToFit="1"/>
      <protection locked="0" hidden="1"/>
    </xf>
    <xf numFmtId="0" fontId="21" fillId="0" borderId="15" xfId="0" applyFont="1" applyBorder="1" applyAlignment="1" applyProtection="1">
      <alignment horizontal="center" vertical="center" shrinkToFit="1"/>
      <protection locked="0" hidden="1"/>
    </xf>
    <xf numFmtId="0" fontId="21" fillId="0" borderId="20" xfId="0" applyFont="1" applyBorder="1" applyAlignment="1" applyProtection="1">
      <alignment horizontal="center" vertical="center" shrinkToFit="1"/>
      <protection locked="0"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1" fillId="0" borderId="23" xfId="0" applyFont="1" applyBorder="1" applyAlignment="1" applyProtection="1">
      <alignment horizontal="left" vertical="center" shrinkToFit="1"/>
      <protection hidden="1"/>
    </xf>
    <xf numFmtId="0" fontId="21" fillId="0" borderId="25" xfId="0" applyFont="1" applyBorder="1" applyAlignment="1" applyProtection="1">
      <alignment horizontal="left" vertical="center" shrinkToFit="1"/>
      <protection hidden="1"/>
    </xf>
    <xf numFmtId="0" fontId="21" fillId="0" borderId="19" xfId="0" applyFont="1" applyBorder="1" applyAlignment="1" applyProtection="1">
      <alignment horizontal="left" vertical="center" shrinkToFit="1"/>
      <protection hidden="1"/>
    </xf>
    <xf numFmtId="0" fontId="21" fillId="0" borderId="15" xfId="0" applyFont="1" applyBorder="1" applyAlignment="1" applyProtection="1">
      <alignment horizontal="left" vertical="center" shrinkToFit="1"/>
      <protection hidden="1"/>
    </xf>
    <xf numFmtId="0" fontId="21" fillId="0" borderId="20" xfId="0" applyFont="1" applyBorder="1" applyAlignment="1" applyProtection="1">
      <alignment horizontal="left" vertical="center" shrinkToFit="1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1" fillId="0" borderId="13" xfId="0" applyFont="1" applyBorder="1" applyProtection="1">
      <alignment vertical="center"/>
      <protection hidden="1"/>
    </xf>
    <xf numFmtId="0" fontId="21" fillId="0" borderId="19" xfId="0" applyFont="1" applyBorder="1" applyProtection="1">
      <alignment vertical="center"/>
      <protection hidden="1"/>
    </xf>
    <xf numFmtId="0" fontId="21" fillId="0" borderId="15" xfId="0" applyFont="1" applyBorder="1" applyProtection="1">
      <alignment vertical="center"/>
      <protection hidden="1"/>
    </xf>
    <xf numFmtId="0" fontId="21" fillId="0" borderId="20" xfId="0" applyFont="1" applyBorder="1" applyProtection="1">
      <alignment vertical="center"/>
      <protection hidden="1"/>
    </xf>
    <xf numFmtId="0" fontId="21" fillId="0" borderId="12" xfId="0" applyFont="1" applyBorder="1" applyAlignment="1" applyProtection="1">
      <alignment vertical="center" wrapText="1"/>
      <protection hidden="1"/>
    </xf>
    <xf numFmtId="0" fontId="21" fillId="0" borderId="24" xfId="0" applyFont="1" applyBorder="1" applyAlignment="1" applyProtection="1">
      <alignment horizontal="left" vertical="center" shrinkToFit="1"/>
      <protection locked="0" hidden="1"/>
    </xf>
    <xf numFmtId="0" fontId="21" fillId="0" borderId="23" xfId="0" applyFont="1" applyBorder="1" applyAlignment="1" applyProtection="1">
      <alignment horizontal="left" vertical="center" shrinkToFit="1"/>
      <protection locked="0" hidden="1"/>
    </xf>
    <xf numFmtId="0" fontId="21" fillId="0" borderId="25" xfId="0" applyFont="1" applyBorder="1" applyAlignment="1" applyProtection="1">
      <alignment horizontal="left" vertical="center" shrinkToFit="1"/>
      <protection locked="0" hidden="1"/>
    </xf>
    <xf numFmtId="0" fontId="21" fillId="0" borderId="19" xfId="0" applyFont="1" applyBorder="1" applyAlignment="1" applyProtection="1">
      <alignment horizontal="left" vertical="center" shrinkToFit="1"/>
      <protection locked="0" hidden="1"/>
    </xf>
    <xf numFmtId="0" fontId="21" fillId="0" borderId="15" xfId="0" applyFont="1" applyBorder="1" applyAlignment="1" applyProtection="1">
      <alignment horizontal="left" vertical="center" shrinkToFit="1"/>
      <protection locked="0" hidden="1"/>
    </xf>
    <xf numFmtId="0" fontId="21" fillId="0" borderId="20" xfId="0" applyFont="1" applyBorder="1" applyAlignment="1" applyProtection="1">
      <alignment horizontal="left" vertical="center" shrinkToFit="1"/>
      <protection locked="0" hidden="1"/>
    </xf>
    <xf numFmtId="0" fontId="1" fillId="0" borderId="23" xfId="0" applyFont="1" applyBorder="1" applyAlignment="1" applyProtection="1">
      <alignment horizontal="left" vertical="center" shrinkToFit="1"/>
      <protection locked="0" hidden="1"/>
    </xf>
    <xf numFmtId="0" fontId="1" fillId="0" borderId="25" xfId="0" applyFont="1" applyBorder="1" applyAlignment="1" applyProtection="1">
      <alignment horizontal="left" vertical="center" shrinkToFit="1"/>
      <protection locked="0" hidden="1"/>
    </xf>
    <xf numFmtId="0" fontId="1" fillId="0" borderId="19" xfId="0" applyFont="1" applyBorder="1" applyAlignment="1" applyProtection="1">
      <alignment horizontal="left" vertical="center" shrinkToFit="1"/>
      <protection locked="0" hidden="1"/>
    </xf>
    <xf numFmtId="0" fontId="1" fillId="0" borderId="15" xfId="0" applyFont="1" applyBorder="1" applyAlignment="1" applyProtection="1">
      <alignment horizontal="left" vertical="center" shrinkToFit="1"/>
      <protection locked="0" hidden="1"/>
    </xf>
    <xf numFmtId="0" fontId="1" fillId="0" borderId="20" xfId="0" applyFont="1" applyBorder="1" applyAlignment="1" applyProtection="1">
      <alignment horizontal="left" vertical="center" shrinkToFit="1"/>
      <protection locked="0" hidden="1"/>
    </xf>
    <xf numFmtId="0" fontId="1" fillId="0" borderId="12" xfId="0" applyFont="1" applyBorder="1" applyAlignment="1" applyProtection="1">
      <alignment horizontal="left" vertical="center" shrinkToFit="1"/>
      <protection locked="0" hidden="1"/>
    </xf>
    <xf numFmtId="0" fontId="1" fillId="0" borderId="0" xfId="0" applyFont="1" applyAlignment="1" applyProtection="1">
      <alignment horizontal="left" vertical="center" shrinkToFit="1"/>
      <protection locked="0" hidden="1"/>
    </xf>
    <xf numFmtId="0" fontId="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vertical="center" wrapText="1"/>
      <protection hidden="1"/>
    </xf>
    <xf numFmtId="0" fontId="21" fillId="0" borderId="23" xfId="0" applyFont="1" applyBorder="1" applyProtection="1">
      <alignment vertical="center"/>
      <protection hidden="1"/>
    </xf>
    <xf numFmtId="0" fontId="21" fillId="0" borderId="25" xfId="0" applyFont="1" applyBorder="1" applyProtection="1">
      <alignment vertical="center"/>
      <protection hidden="1"/>
    </xf>
    <xf numFmtId="0" fontId="21" fillId="0" borderId="21" xfId="0" applyFont="1" applyBorder="1" applyAlignment="1" applyProtection="1">
      <alignment vertical="center" wrapText="1"/>
      <protection hidden="1"/>
    </xf>
    <xf numFmtId="0" fontId="21" fillId="0" borderId="21" xfId="0" applyFont="1" applyBorder="1" applyProtection="1">
      <alignment vertical="center"/>
      <protection hidden="1"/>
    </xf>
    <xf numFmtId="0" fontId="21" fillId="0" borderId="0" xfId="0" applyFont="1" applyAlignment="1" applyProtection="1">
      <protection hidden="1"/>
    </xf>
    <xf numFmtId="0" fontId="21" fillId="0" borderId="15" xfId="0" applyFont="1" applyBorder="1" applyAlignment="1" applyProtection="1">
      <protection hidden="1"/>
    </xf>
    <xf numFmtId="0" fontId="1" fillId="0" borderId="41" xfId="0" applyFont="1" applyBorder="1" applyAlignment="1" applyProtection="1">
      <alignment horizontal="center" vertical="center"/>
      <protection locked="0" hidden="1"/>
    </xf>
    <xf numFmtId="0" fontId="1" fillId="0" borderId="13" xfId="0" applyFont="1" applyBorder="1" applyAlignment="1" applyProtection="1">
      <alignment horizontal="center" vertical="center"/>
      <protection locked="0" hidden="1"/>
    </xf>
    <xf numFmtId="0" fontId="1" fillId="0" borderId="42" xfId="0" applyFont="1" applyBorder="1" applyAlignment="1" applyProtection="1">
      <alignment horizontal="center" vertical="center"/>
      <protection locked="0" hidden="1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1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21" fillId="0" borderId="14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26" xfId="0" applyFont="1" applyBorder="1" applyAlignment="1" applyProtection="1">
      <alignment vertical="center" shrinkToFit="1"/>
      <protection locked="0" hidden="1"/>
    </xf>
    <xf numFmtId="0" fontId="21" fillId="0" borderId="43" xfId="0" applyFont="1" applyBorder="1" applyAlignment="1" applyProtection="1">
      <alignment vertical="center" shrinkToFit="1"/>
      <protection locked="0" hidden="1"/>
    </xf>
    <xf numFmtId="0" fontId="21" fillId="0" borderId="28" xfId="0" applyFont="1" applyBorder="1" applyAlignment="1" applyProtection="1">
      <alignment vertical="center" shrinkToFit="1"/>
      <protection locked="0" hidden="1"/>
    </xf>
    <xf numFmtId="0" fontId="21" fillId="0" borderId="44" xfId="0" applyFont="1" applyBorder="1" applyProtection="1">
      <alignment vertical="center"/>
      <protection hidden="1"/>
    </xf>
    <xf numFmtId="0" fontId="21" fillId="0" borderId="45" xfId="0" applyFont="1" applyBorder="1" applyProtection="1">
      <alignment vertical="center"/>
      <protection hidden="1"/>
    </xf>
    <xf numFmtId="0" fontId="21" fillId="0" borderId="46" xfId="0" applyFont="1" applyBorder="1" applyProtection="1">
      <alignment vertical="center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locked="0" hidden="1"/>
    </xf>
    <xf numFmtId="0" fontId="21" fillId="0" borderId="11" xfId="0" applyFont="1" applyBorder="1" applyProtection="1">
      <alignment vertical="center"/>
      <protection hidden="1"/>
    </xf>
    <xf numFmtId="0" fontId="21" fillId="0" borderId="17" xfId="0" applyFont="1" applyBorder="1" applyProtection="1">
      <alignment vertical="center"/>
      <protection hidden="1"/>
    </xf>
    <xf numFmtId="0" fontId="21" fillId="0" borderId="16" xfId="0" applyFont="1" applyBorder="1" applyProtection="1">
      <alignment vertical="center"/>
      <protection hidden="1"/>
    </xf>
    <xf numFmtId="0" fontId="21" fillId="0" borderId="18" xfId="0" applyFont="1" applyBorder="1" applyProtection="1">
      <alignment vertical="center"/>
      <protection hidden="1"/>
    </xf>
    <xf numFmtId="0" fontId="21" fillId="0" borderId="14" xfId="0" applyFont="1" applyBorder="1" applyAlignment="1" applyProtection="1">
      <alignment vertical="center" wrapText="1"/>
      <protection hidden="1"/>
    </xf>
    <xf numFmtId="0" fontId="1" fillId="0" borderId="24" xfId="0" applyFont="1" applyBorder="1" applyAlignment="1" applyProtection="1">
      <alignment horizontal="center" vertical="center"/>
      <protection locked="0" hidden="1"/>
    </xf>
    <xf numFmtId="0" fontId="1" fillId="0" borderId="23" xfId="0" applyFont="1" applyBorder="1" applyAlignment="1" applyProtection="1">
      <alignment horizontal="center" vertical="center"/>
      <protection locked="0" hidden="1"/>
    </xf>
    <xf numFmtId="0" fontId="1" fillId="0" borderId="56" xfId="0" applyFont="1" applyBorder="1" applyAlignment="1" applyProtection="1">
      <alignment horizontal="center" vertical="center"/>
      <protection locked="0" hidden="1"/>
    </xf>
    <xf numFmtId="0" fontId="1" fillId="0" borderId="38" xfId="0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1" fillId="0" borderId="39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15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176" fontId="21" fillId="0" borderId="0" xfId="0" applyNumberFormat="1" applyFont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vertical="center" wrapText="1"/>
      <protection hidden="1"/>
    </xf>
    <xf numFmtId="0" fontId="1" fillId="0" borderId="45" xfId="0" applyFont="1" applyBorder="1" applyProtection="1">
      <alignment vertical="center"/>
      <protection hidden="1"/>
    </xf>
    <xf numFmtId="0" fontId="1" fillId="0" borderId="46" xfId="0" applyFont="1" applyBorder="1" applyProtection="1">
      <alignment vertical="center"/>
      <protection hidden="1"/>
    </xf>
    <xf numFmtId="0" fontId="1" fillId="0" borderId="44" xfId="0" applyFont="1" applyBorder="1" applyProtection="1">
      <alignment vertical="center"/>
      <protection hidden="1"/>
    </xf>
    <xf numFmtId="0" fontId="1" fillId="0" borderId="14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11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13" xfId="0" applyFont="1" applyBorder="1" applyAlignment="1" applyProtection="1">
      <alignment vertical="center" wrapText="1"/>
      <protection hidden="1"/>
    </xf>
    <xf numFmtId="0" fontId="21" fillId="0" borderId="19" xfId="0" applyFont="1" applyBorder="1" applyAlignment="1" applyProtection="1">
      <alignment vertical="center" wrapText="1"/>
      <protection hidden="1"/>
    </xf>
    <xf numFmtId="0" fontId="21" fillId="0" borderId="15" xfId="0" applyFont="1" applyBorder="1" applyAlignment="1" applyProtection="1">
      <alignment vertical="center" wrapText="1"/>
      <protection hidden="1"/>
    </xf>
    <xf numFmtId="0" fontId="21" fillId="0" borderId="20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protection hidden="1"/>
    </xf>
    <xf numFmtId="0" fontId="7" fillId="0" borderId="15" xfId="0" applyFont="1" applyBorder="1" applyAlignment="1" applyProtection="1">
      <protection hidden="1"/>
    </xf>
    <xf numFmtId="0" fontId="0" fillId="0" borderId="0" xfId="0" applyAlignment="1" applyProtection="1">
      <alignment horizontal="left" shrinkToFit="1"/>
      <protection locked="0" hidden="1"/>
    </xf>
    <xf numFmtId="0" fontId="0" fillId="0" borderId="15" xfId="0" applyBorder="1" applyAlignment="1" applyProtection="1">
      <alignment horizontal="left" shrinkToFit="1"/>
      <protection locked="0"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1" fillId="0" borderId="15" xfId="0" applyFont="1" applyBorder="1" applyAlignment="1" applyProtection="1">
      <alignment horizontal="left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49" fontId="21" fillId="0" borderId="12" xfId="0" applyNumberFormat="1" applyFont="1" applyBorder="1" applyAlignment="1" applyProtection="1">
      <alignment horizontal="center" vertical="center"/>
      <protection hidden="1"/>
    </xf>
    <xf numFmtId="49" fontId="21" fillId="0" borderId="13" xfId="0" applyNumberFormat="1" applyFont="1" applyBorder="1" applyAlignment="1" applyProtection="1">
      <alignment horizontal="center" vertical="center"/>
      <protection hidden="1"/>
    </xf>
    <xf numFmtId="49" fontId="21" fillId="0" borderId="19" xfId="0" applyNumberFormat="1" applyFont="1" applyBorder="1" applyAlignment="1" applyProtection="1">
      <alignment horizontal="center" vertical="center"/>
      <protection hidden="1"/>
    </xf>
    <xf numFmtId="49" fontId="21" fillId="0" borderId="20" xfId="0" applyNumberFormat="1" applyFont="1" applyBorder="1" applyAlignment="1" applyProtection="1">
      <alignment horizontal="center" vertical="center"/>
      <protection hidden="1"/>
    </xf>
    <xf numFmtId="0" fontId="21" fillId="0" borderId="24" xfId="0" applyFont="1" applyBorder="1" applyProtection="1">
      <alignment vertical="center"/>
      <protection hidden="1"/>
    </xf>
    <xf numFmtId="0" fontId="21" fillId="0" borderId="26" xfId="0" applyFont="1" applyBorder="1" applyProtection="1">
      <alignment vertical="center"/>
      <protection hidden="1"/>
    </xf>
    <xf numFmtId="0" fontId="21" fillId="0" borderId="27" xfId="0" applyFont="1" applyBorder="1" applyProtection="1">
      <alignment vertical="center"/>
      <protection hidden="1"/>
    </xf>
    <xf numFmtId="0" fontId="21" fillId="0" borderId="26" xfId="0" applyFont="1" applyBorder="1" applyAlignment="1" applyProtection="1">
      <alignment horizontal="left" vertical="center"/>
      <protection hidden="1"/>
    </xf>
    <xf numFmtId="0" fontId="21" fillId="0" borderId="27" xfId="0" applyFont="1" applyBorder="1" applyAlignment="1" applyProtection="1">
      <alignment horizontal="left" vertical="center"/>
      <protection hidden="1"/>
    </xf>
    <xf numFmtId="0" fontId="21" fillId="0" borderId="28" xfId="0" applyFont="1" applyBorder="1" applyProtection="1">
      <alignment vertical="center"/>
      <protection hidden="1"/>
    </xf>
    <xf numFmtId="49" fontId="21" fillId="0" borderId="24" xfId="0" applyNumberFormat="1" applyFont="1" applyBorder="1" applyAlignment="1" applyProtection="1">
      <alignment horizontal="center" vertical="center"/>
      <protection hidden="1"/>
    </xf>
    <xf numFmtId="49" fontId="21" fillId="0" borderId="25" xfId="0" applyNumberFormat="1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Protection="1">
      <alignment vertical="center"/>
      <protection hidden="1"/>
    </xf>
    <xf numFmtId="0" fontId="1" fillId="0" borderId="28" xfId="0" applyFont="1" applyBorder="1" applyProtection="1">
      <alignment vertical="center"/>
      <protection hidden="1"/>
    </xf>
    <xf numFmtId="0" fontId="21" fillId="0" borderId="37" xfId="0" applyFont="1" applyBorder="1" applyAlignment="1" applyProtection="1">
      <alignment vertical="center" wrapText="1"/>
      <protection hidden="1"/>
    </xf>
    <xf numFmtId="0" fontId="21" fillId="0" borderId="37" xfId="0" applyFont="1" applyBorder="1" applyProtection="1">
      <alignment vertical="center"/>
      <protection hidden="1"/>
    </xf>
    <xf numFmtId="0" fontId="21" fillId="0" borderId="28" xfId="0" applyFont="1" applyBorder="1" applyAlignment="1" applyProtection="1">
      <alignment vertical="center" wrapText="1"/>
      <protection hidden="1"/>
    </xf>
    <xf numFmtId="0" fontId="21" fillId="0" borderId="43" xfId="0" applyFont="1" applyBorder="1" applyProtection="1">
      <alignment vertical="center"/>
      <protection hidden="1"/>
    </xf>
    <xf numFmtId="0" fontId="21" fillId="0" borderId="14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15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23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Protection="1">
      <alignment vertical="center"/>
      <protection hidden="1"/>
    </xf>
    <xf numFmtId="0" fontId="1" fillId="0" borderId="35" xfId="0" applyFont="1" applyBorder="1" applyProtection="1">
      <alignment vertical="center"/>
      <protection hidden="1"/>
    </xf>
    <xf numFmtId="0" fontId="1" fillId="0" borderId="33" xfId="0" applyFont="1" applyBorder="1" applyProtection="1">
      <alignment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Protection="1">
      <alignment vertical="center"/>
      <protection hidden="1"/>
    </xf>
    <xf numFmtId="0" fontId="21" fillId="0" borderId="0" xfId="0" applyFont="1" applyAlignment="1" applyProtection="1">
      <protection locked="0" hidden="1"/>
    </xf>
    <xf numFmtId="0" fontId="0" fillId="0" borderId="0" xfId="0" applyProtection="1">
      <alignment vertical="center"/>
      <protection locked="0" hidden="1"/>
    </xf>
    <xf numFmtId="0" fontId="21" fillId="0" borderId="15" xfId="0" applyFont="1" applyBorder="1" applyAlignment="1" applyProtection="1">
      <protection locked="0" hidden="1"/>
    </xf>
    <xf numFmtId="0" fontId="0" fillId="0" borderId="15" xfId="0" applyBorder="1" applyProtection="1">
      <alignment vertical="center"/>
      <protection locked="0"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Protection="1">
      <alignment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0" fillId="0" borderId="15" xfId="0" applyBorder="1" applyAlignment="1" applyProtection="1">
      <protection hidden="1"/>
    </xf>
    <xf numFmtId="0" fontId="7" fillId="0" borderId="0" xfId="0" applyFont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21" fillId="0" borderId="24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Protection="1">
      <alignment vertical="center"/>
      <protection hidden="1"/>
    </xf>
    <xf numFmtId="0" fontId="1" fillId="0" borderId="25" xfId="0" applyFont="1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1" fillId="0" borderId="13" xfId="0" applyFont="1" applyBorder="1" applyProtection="1">
      <alignment vertical="center"/>
      <protection hidden="1"/>
    </xf>
    <xf numFmtId="0" fontId="1" fillId="0" borderId="19" xfId="0" applyFont="1" applyBorder="1" applyProtection="1">
      <alignment vertical="center"/>
      <protection hidden="1"/>
    </xf>
    <xf numFmtId="0" fontId="1" fillId="0" borderId="15" xfId="0" applyFont="1" applyBorder="1" applyProtection="1">
      <alignment vertical="center"/>
      <protection hidden="1"/>
    </xf>
    <xf numFmtId="0" fontId="1" fillId="0" borderId="20" xfId="0" applyFont="1" applyBorder="1" applyProtection="1">
      <alignment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protection hidden="1"/>
    </xf>
    <xf numFmtId="0" fontId="26" fillId="0" borderId="23" xfId="0" applyFont="1" applyBorder="1" applyAlignment="1" applyProtection="1">
      <alignment horizontal="center"/>
      <protection hidden="1"/>
    </xf>
    <xf numFmtId="0" fontId="0" fillId="0" borderId="0" xfId="0" applyProtection="1">
      <alignment vertical="center"/>
      <protection hidden="1"/>
    </xf>
    <xf numFmtId="0" fontId="0" fillId="0" borderId="15" xfId="0" applyBorder="1" applyProtection="1">
      <alignment vertical="center"/>
      <protection hidden="1"/>
    </xf>
    <xf numFmtId="176" fontId="21" fillId="0" borderId="0" xfId="0" applyNumberFormat="1" applyFont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left"/>
      <protection hidden="1"/>
    </xf>
    <xf numFmtId="176" fontId="21" fillId="0" borderId="0" xfId="0" applyNumberFormat="1" applyFont="1" applyAlignment="1" applyProtection="1">
      <alignment horizontal="center"/>
      <protection locked="0" hidden="1"/>
    </xf>
    <xf numFmtId="176" fontId="21" fillId="0" borderId="15" xfId="0" applyNumberFormat="1" applyFont="1" applyBorder="1" applyAlignment="1" applyProtection="1">
      <alignment horizontal="center"/>
      <protection locked="0" hidden="1"/>
    </xf>
    <xf numFmtId="0" fontId="1" fillId="0" borderId="23" xfId="0" applyFont="1" applyBorder="1" applyAlignment="1" applyProtection="1">
      <alignment horizontal="left"/>
      <protection locked="0" hidden="1"/>
    </xf>
    <xf numFmtId="0" fontId="1" fillId="0" borderId="15" xfId="0" applyFont="1" applyBorder="1" applyAlignment="1" applyProtection="1">
      <alignment horizontal="left"/>
      <protection locked="0"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locked="0"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horizontal="left" vertical="center" wrapText="1"/>
      <protection hidden="1"/>
    </xf>
    <xf numFmtId="0" fontId="21" fillId="0" borderId="25" xfId="0" applyFont="1" applyBorder="1" applyAlignment="1" applyProtection="1">
      <alignment horizontal="left" vertical="center" wrapText="1"/>
      <protection hidden="1"/>
    </xf>
    <xf numFmtId="0" fontId="21" fillId="0" borderId="19" xfId="0" applyFont="1" applyBorder="1" applyAlignment="1" applyProtection="1">
      <alignment horizontal="left" vertical="center" wrapText="1"/>
      <protection hidden="1"/>
    </xf>
    <xf numFmtId="0" fontId="21" fillId="0" borderId="15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23" xfId="0" applyFont="1" applyBorder="1" applyAlignment="1" applyProtection="1">
      <alignment vertical="center" wrapText="1"/>
      <protection hidden="1"/>
    </xf>
    <xf numFmtId="0" fontId="21" fillId="0" borderId="25" xfId="0" applyFont="1" applyBorder="1" applyAlignment="1" applyProtection="1">
      <alignment vertical="center" wrapText="1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 wrapText="1"/>
      <protection hidden="1"/>
    </xf>
    <xf numFmtId="0" fontId="21" fillId="0" borderId="18" xfId="0" applyFont="1" applyBorder="1" applyAlignment="1" applyProtection="1">
      <alignment vertical="center" wrapText="1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left" vertical="center" shrinkToFit="1"/>
      <protection locked="0" hidden="1"/>
    </xf>
    <xf numFmtId="0" fontId="21" fillId="0" borderId="43" xfId="0" applyFont="1" applyBorder="1" applyAlignment="1" applyProtection="1">
      <alignment horizontal="left" vertical="center" shrinkToFit="1"/>
      <protection locked="0" hidden="1"/>
    </xf>
    <xf numFmtId="0" fontId="21" fillId="0" borderId="12" xfId="0" applyFont="1" applyBorder="1" applyAlignment="1" applyProtection="1">
      <alignment horizontal="left" vertical="center" shrinkToFit="1"/>
      <protection locked="0" hidden="1"/>
    </xf>
    <xf numFmtId="0" fontId="21" fillId="0" borderId="0" xfId="0" applyFont="1" applyAlignment="1" applyProtection="1">
      <alignment horizontal="left" vertical="center" shrinkToFit="1"/>
      <protection locked="0" hidden="1"/>
    </xf>
    <xf numFmtId="0" fontId="2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28" xfId="0" applyFont="1" applyBorder="1" applyAlignment="1" applyProtection="1">
      <alignment horizontal="left" vertical="center" shrinkToFit="1"/>
      <protection locked="0"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47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176" fontId="21" fillId="0" borderId="15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0" xfId="0" applyFont="1" applyProtection="1">
      <alignment vertical="center"/>
      <protection hidden="1"/>
    </xf>
    <xf numFmtId="0" fontId="1" fillId="0" borderId="16" xfId="0" applyFont="1" applyBorder="1" applyProtection="1">
      <alignment vertical="center"/>
      <protection hidden="1"/>
    </xf>
    <xf numFmtId="0" fontId="1" fillId="0" borderId="18" xfId="0" applyFont="1" applyBorder="1" applyProtection="1">
      <alignment vertical="center"/>
      <protection hidden="1"/>
    </xf>
    <xf numFmtId="0" fontId="0" fillId="0" borderId="23" xfId="0" applyBorder="1" applyProtection="1">
      <alignment vertical="center"/>
      <protection hidden="1"/>
    </xf>
    <xf numFmtId="0" fontId="0" fillId="0" borderId="0" xfId="0" applyAlignment="1" applyProtection="1">
      <protection locked="0" hidden="1"/>
    </xf>
    <xf numFmtId="0" fontId="0" fillId="0" borderId="15" xfId="0" applyBorder="1" applyAlignment="1" applyProtection="1">
      <protection locked="0" hidden="1"/>
    </xf>
    <xf numFmtId="0" fontId="24" fillId="0" borderId="12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13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24" fillId="0" borderId="20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locked="0" hidden="1"/>
    </xf>
    <xf numFmtId="0" fontId="1" fillId="0" borderId="11" xfId="0" applyFont="1" applyBorder="1" applyAlignment="1" applyProtection="1">
      <alignment horizontal="center" vertical="center"/>
      <protection locked="0"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>
      <alignment horizontal="center" vertical="center"/>
      <protection locked="0" hidden="1"/>
    </xf>
    <xf numFmtId="0" fontId="1" fillId="0" borderId="50" xfId="0" applyFont="1" applyBorder="1" applyAlignment="1" applyProtection="1">
      <alignment horizontal="center" vertical="center"/>
      <protection locked="0" hidden="1"/>
    </xf>
    <xf numFmtId="0" fontId="1" fillId="0" borderId="51" xfId="0" applyFont="1" applyBorder="1" applyAlignment="1" applyProtection="1">
      <alignment horizontal="center" vertical="center"/>
      <protection locked="0" hidden="1"/>
    </xf>
    <xf numFmtId="0" fontId="1" fillId="0" borderId="52" xfId="0" applyFont="1" applyBorder="1" applyAlignment="1" applyProtection="1">
      <alignment horizontal="center" vertical="center"/>
      <protection locked="0" hidden="1"/>
    </xf>
    <xf numFmtId="0" fontId="1" fillId="0" borderId="53" xfId="0" applyFont="1" applyBorder="1" applyAlignment="1" applyProtection="1">
      <alignment horizontal="center" vertical="center"/>
      <protection locked="0" hidden="1"/>
    </xf>
    <xf numFmtId="0" fontId="1" fillId="0" borderId="54" xfId="0" applyFont="1" applyBorder="1" applyAlignment="1" applyProtection="1">
      <alignment horizontal="center" vertical="center"/>
      <protection locked="0"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45" xfId="0" applyFont="1" applyBorder="1" applyAlignment="1" applyProtection="1">
      <alignment horizontal="center" vertical="center"/>
      <protection hidden="1"/>
    </xf>
    <xf numFmtId="0" fontId="1" fillId="0" borderId="46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D4D8CF13-6DD2-4E00-997B-A775C4F673AD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48969F2F-38FC-43B2-A492-6ED74DD8DF08}"/>
    <cellStyle name="良い" xfId="41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864"/>
  <sheetViews>
    <sheetView tabSelected="1" zoomScale="110" zoomScaleNormal="110" workbookViewId="0">
      <selection activeCell="CV1" sqref="CV1:XFD1048576"/>
    </sheetView>
  </sheetViews>
  <sheetFormatPr defaultColWidth="0" defaultRowHeight="13" zeroHeight="1" x14ac:dyDescent="0.2"/>
  <cols>
    <col min="1" max="4" width="1.6328125" style="33" customWidth="1"/>
    <col min="5" max="84" width="1.26953125" style="33" customWidth="1"/>
    <col min="85" max="96" width="1.6328125" style="33" customWidth="1"/>
    <col min="97" max="98" width="1.26953125" style="33" customWidth="1"/>
    <col min="99" max="99" width="5.6328125" style="33" customWidth="1"/>
    <col min="100" max="100" width="12.6328125" style="1" hidden="1"/>
    <col min="101" max="102" width="5.6328125" style="1" hidden="1"/>
    <col min="103" max="103" width="17.08984375" style="1" hidden="1"/>
    <col min="104" max="111" width="5.6328125" style="1" hidden="1"/>
    <col min="112" max="16384" width="9" style="1" hidden="1"/>
  </cols>
  <sheetData>
    <row r="1" spans="5:110" ht="8.15" customHeight="1" x14ac:dyDescent="0.2"/>
    <row r="2" spans="5:110" ht="8.15" customHeight="1" x14ac:dyDescent="0.2"/>
    <row r="3" spans="5:110" ht="8.15" customHeight="1" x14ac:dyDescent="0.2">
      <c r="E3" s="190" t="s">
        <v>36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</row>
    <row r="4" spans="5:110" ht="8.15" customHeight="1" x14ac:dyDescent="0.2"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N4" s="3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</row>
    <row r="5" spans="5:110" ht="8.15" customHeight="1" x14ac:dyDescent="0.2"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10" t="s">
        <v>37</v>
      </c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311" t="s">
        <v>38</v>
      </c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S5" s="36"/>
      <c r="AT5" s="310" t="s">
        <v>39</v>
      </c>
      <c r="AU5" s="269"/>
      <c r="AV5" s="269"/>
      <c r="AW5" s="269"/>
      <c r="AX5" s="269"/>
      <c r="AY5" s="269"/>
      <c r="AZ5" s="269"/>
      <c r="BA5" s="269"/>
      <c r="BB5" s="269"/>
      <c r="BC5" s="310" t="s">
        <v>40</v>
      </c>
      <c r="BD5" s="269"/>
      <c r="BE5" s="269"/>
      <c r="BF5" s="269"/>
      <c r="BG5" s="269"/>
      <c r="BH5" s="269"/>
      <c r="BI5" s="269"/>
      <c r="BJ5" s="269"/>
      <c r="BK5" s="35"/>
      <c r="BL5" s="35"/>
      <c r="BM5" s="233" t="s">
        <v>41</v>
      </c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35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</row>
    <row r="6" spans="5:110" ht="8.15" customHeight="1" x14ac:dyDescent="0.2"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6"/>
      <c r="AS6" s="36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35"/>
      <c r="BL6" s="35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35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</row>
    <row r="7" spans="5:110" ht="8.15" customHeight="1" x14ac:dyDescent="0.2">
      <c r="F7" s="182" t="s">
        <v>42</v>
      </c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235" t="s">
        <v>43</v>
      </c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Q7" s="37"/>
      <c r="AR7" s="35"/>
      <c r="AS7" s="35"/>
      <c r="AT7" s="35"/>
      <c r="AU7" s="35"/>
      <c r="AV7" s="35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8"/>
      <c r="BH7" s="24"/>
      <c r="BI7" s="24"/>
      <c r="BJ7" s="24"/>
      <c r="BK7" s="24"/>
      <c r="BL7" s="24"/>
      <c r="BM7" s="24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</row>
    <row r="8" spans="5:110" ht="8.15" customHeight="1" x14ac:dyDescent="0.2"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236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Q8" s="35"/>
      <c r="AR8" s="35"/>
      <c r="AS8" s="35"/>
      <c r="AT8" s="35"/>
      <c r="AU8" s="35"/>
      <c r="AV8" s="35"/>
      <c r="AW8" s="37"/>
      <c r="AX8" s="37"/>
      <c r="AY8" s="37"/>
      <c r="AZ8" s="37"/>
      <c r="BA8" s="37"/>
      <c r="BB8" s="37"/>
      <c r="BC8" s="37"/>
      <c r="BD8" s="37"/>
      <c r="BE8" s="37"/>
      <c r="BF8" s="37"/>
      <c r="BI8" s="40"/>
      <c r="BJ8" s="35"/>
      <c r="BK8" s="35"/>
      <c r="BL8" s="35"/>
      <c r="BM8" s="35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</row>
    <row r="9" spans="5:110" ht="8.15" customHeight="1" x14ac:dyDescent="0.2">
      <c r="F9" s="267" t="s">
        <v>44</v>
      </c>
      <c r="G9" s="267"/>
      <c r="H9" s="267"/>
      <c r="I9" s="267"/>
      <c r="J9" s="267"/>
      <c r="K9" s="267"/>
      <c r="L9" s="267"/>
      <c r="M9" s="267"/>
      <c r="N9" s="267"/>
      <c r="O9" s="267"/>
      <c r="P9" s="268"/>
      <c r="Q9" s="235" t="s">
        <v>43</v>
      </c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Q9" s="128" t="s">
        <v>45</v>
      </c>
      <c r="AR9" s="269"/>
      <c r="AS9" s="269"/>
      <c r="AT9" s="269"/>
      <c r="AU9" s="269"/>
      <c r="AV9" s="269"/>
      <c r="AW9" s="245"/>
      <c r="AX9" s="315"/>
      <c r="AY9" s="315"/>
      <c r="AZ9" s="315"/>
      <c r="BA9" s="315"/>
      <c r="BB9" s="128" t="s">
        <v>46</v>
      </c>
      <c r="BC9" s="269"/>
      <c r="BD9" s="269"/>
      <c r="BE9" s="269"/>
      <c r="BF9" s="269"/>
      <c r="BG9" s="269"/>
      <c r="BH9" s="245"/>
      <c r="BI9" s="245"/>
      <c r="BJ9" s="245"/>
      <c r="BK9" s="245"/>
      <c r="BL9" s="245"/>
      <c r="BM9" s="246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</row>
    <row r="10" spans="5:110" ht="8.15" customHeight="1" x14ac:dyDescent="0.2"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236"/>
      <c r="Q10" s="23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P10" s="41"/>
      <c r="AQ10" s="270"/>
      <c r="AR10" s="270"/>
      <c r="AS10" s="270"/>
      <c r="AT10" s="270"/>
      <c r="AU10" s="270"/>
      <c r="AV10" s="270"/>
      <c r="AW10" s="316"/>
      <c r="AX10" s="316"/>
      <c r="AY10" s="316"/>
      <c r="AZ10" s="316"/>
      <c r="BA10" s="316"/>
      <c r="BB10" s="270"/>
      <c r="BC10" s="270"/>
      <c r="BD10" s="270"/>
      <c r="BE10" s="270"/>
      <c r="BF10" s="270"/>
      <c r="BG10" s="270"/>
      <c r="BH10" s="247"/>
      <c r="BI10" s="247"/>
      <c r="BJ10" s="247"/>
      <c r="BK10" s="247"/>
      <c r="BL10" s="247"/>
      <c r="BM10" s="248"/>
      <c r="BN10" s="35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V10" s="15" t="s">
        <v>0</v>
      </c>
      <c r="CW10" s="15" t="e">
        <f>VLOOKUP(BH9,CY54:DB56,CY53,0)</f>
        <v>#N/A</v>
      </c>
      <c r="CX10" s="14"/>
      <c r="CY10" s="22"/>
      <c r="CZ10" s="15"/>
      <c r="DA10" s="15"/>
      <c r="DB10" s="14"/>
      <c r="DC10" s="15" t="s">
        <v>47</v>
      </c>
      <c r="DD10" s="15"/>
      <c r="DE10" s="15"/>
      <c r="DF10" s="15"/>
    </row>
    <row r="11" spans="5:110" ht="8.15" customHeight="1" x14ac:dyDescent="0.2">
      <c r="BO11" s="251" t="s">
        <v>48</v>
      </c>
      <c r="BP11" s="252"/>
      <c r="BQ11" s="252"/>
      <c r="BR11" s="252"/>
      <c r="BS11" s="252"/>
      <c r="BT11" s="252"/>
      <c r="BU11" s="252"/>
      <c r="BV11" s="252"/>
      <c r="BW11" s="255"/>
      <c r="BX11" s="255"/>
      <c r="BY11" s="255"/>
      <c r="BZ11" s="255"/>
      <c r="CA11" s="255"/>
      <c r="CB11" s="255"/>
      <c r="CC11" s="237" t="s">
        <v>49</v>
      </c>
      <c r="CD11" s="237"/>
      <c r="CE11" s="237"/>
      <c r="CF11" s="237"/>
      <c r="CV11" s="15"/>
      <c r="CW11" s="15"/>
      <c r="CX11" s="14"/>
      <c r="CY11" s="22" t="s">
        <v>2</v>
      </c>
      <c r="CZ11" s="15" t="s">
        <v>2</v>
      </c>
      <c r="DA11" s="15">
        <v>1</v>
      </c>
      <c r="DB11" s="14"/>
      <c r="DC11" s="15" t="s">
        <v>50</v>
      </c>
      <c r="DD11" s="15">
        <v>1</v>
      </c>
      <c r="DE11" s="15">
        <v>1</v>
      </c>
      <c r="DF11" s="15">
        <v>1</v>
      </c>
    </row>
    <row r="12" spans="5:110" ht="8.15" customHeight="1" x14ac:dyDescent="0.2">
      <c r="BO12" s="253"/>
      <c r="BP12" s="253"/>
      <c r="BQ12" s="253"/>
      <c r="BR12" s="253"/>
      <c r="BS12" s="253"/>
      <c r="BT12" s="253"/>
      <c r="BU12" s="253"/>
      <c r="BV12" s="253"/>
      <c r="BW12" s="256"/>
      <c r="BX12" s="256"/>
      <c r="BY12" s="256"/>
      <c r="BZ12" s="256"/>
      <c r="CA12" s="256"/>
      <c r="CB12" s="256"/>
      <c r="CC12" s="238"/>
      <c r="CD12" s="238"/>
      <c r="CE12" s="238"/>
      <c r="CF12" s="238"/>
      <c r="CV12" s="14"/>
      <c r="CW12" s="14"/>
      <c r="CX12" s="14"/>
      <c r="CY12" s="22" t="s">
        <v>4</v>
      </c>
      <c r="CZ12" s="15" t="s">
        <v>4</v>
      </c>
      <c r="DA12" s="15">
        <v>2</v>
      </c>
      <c r="DB12" s="14"/>
      <c r="DC12" s="15" t="s">
        <v>51</v>
      </c>
      <c r="DD12" s="15">
        <v>2</v>
      </c>
      <c r="DE12" s="15">
        <v>2</v>
      </c>
      <c r="DF12" s="15">
        <v>2</v>
      </c>
    </row>
    <row r="13" spans="5:110" ht="8.15" customHeight="1" x14ac:dyDescent="0.2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V13" s="14"/>
      <c r="CW13" s="14"/>
      <c r="CX13" s="14"/>
      <c r="CY13" s="15"/>
      <c r="CZ13" s="15"/>
      <c r="DA13" s="15"/>
      <c r="DB13" s="14"/>
      <c r="DC13" s="15" t="s">
        <v>52</v>
      </c>
      <c r="DD13" s="15">
        <v>3</v>
      </c>
      <c r="DE13" s="15">
        <v>3</v>
      </c>
      <c r="DF13" s="15">
        <v>3</v>
      </c>
    </row>
    <row r="14" spans="5:110" ht="8.15" customHeight="1" x14ac:dyDescent="0.2">
      <c r="E14" s="257" t="s">
        <v>53</v>
      </c>
      <c r="F14" s="258"/>
      <c r="G14" s="258"/>
      <c r="H14" s="258"/>
      <c r="I14" s="258"/>
      <c r="J14" s="258"/>
      <c r="K14" s="258"/>
      <c r="L14" s="259"/>
      <c r="M14" s="266" t="s">
        <v>54</v>
      </c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66" t="s">
        <v>55</v>
      </c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6" t="s">
        <v>56</v>
      </c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49" t="s">
        <v>57</v>
      </c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49" t="s">
        <v>58</v>
      </c>
      <c r="BX14" s="250"/>
      <c r="BY14" s="250"/>
      <c r="BZ14" s="250"/>
      <c r="CA14" s="250"/>
      <c r="CB14" s="250"/>
      <c r="CC14" s="250"/>
      <c r="CD14" s="250"/>
      <c r="CE14" s="250"/>
      <c r="CF14" s="250"/>
      <c r="CG14" s="186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8"/>
      <c r="CV14" s="14"/>
      <c r="CW14" s="14"/>
      <c r="CX14" s="14"/>
      <c r="CY14" s="15"/>
      <c r="CZ14" s="15"/>
      <c r="DA14" s="15"/>
      <c r="DB14" s="14"/>
      <c r="DC14" s="16"/>
      <c r="DD14" s="15">
        <v>4</v>
      </c>
      <c r="DE14" s="15">
        <v>4</v>
      </c>
      <c r="DF14" s="15">
        <v>4</v>
      </c>
    </row>
    <row r="15" spans="5:110" ht="8.15" customHeight="1" x14ac:dyDescent="0.2">
      <c r="E15" s="260"/>
      <c r="F15" s="261"/>
      <c r="G15" s="261"/>
      <c r="H15" s="261"/>
      <c r="I15" s="261"/>
      <c r="J15" s="261"/>
      <c r="K15" s="261"/>
      <c r="L15" s="262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50"/>
      <c r="BI15" s="250"/>
      <c r="BJ15" s="250"/>
      <c r="BK15" s="250"/>
      <c r="BL15" s="250"/>
      <c r="BM15" s="250"/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189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1"/>
      <c r="CV15" s="14"/>
      <c r="CW15" s="14"/>
      <c r="CX15" s="14"/>
      <c r="CY15" s="15"/>
      <c r="CZ15" s="15"/>
      <c r="DA15" s="15"/>
      <c r="DB15" s="14"/>
      <c r="DC15" s="16"/>
      <c r="DD15" s="15">
        <v>5</v>
      </c>
      <c r="DE15" s="15">
        <v>5</v>
      </c>
      <c r="DF15" s="15">
        <v>5</v>
      </c>
    </row>
    <row r="16" spans="5:110" ht="8.15" customHeight="1" x14ac:dyDescent="0.2">
      <c r="E16" s="260"/>
      <c r="F16" s="261"/>
      <c r="G16" s="261"/>
      <c r="H16" s="261"/>
      <c r="I16" s="261"/>
      <c r="J16" s="261"/>
      <c r="K16" s="261"/>
      <c r="L16" s="262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39" t="s">
        <v>59</v>
      </c>
      <c r="BX16" s="240"/>
      <c r="BY16" s="240"/>
      <c r="BZ16" s="240"/>
      <c r="CA16" s="241"/>
      <c r="CB16" s="243" t="s">
        <v>60</v>
      </c>
      <c r="CC16" s="240"/>
      <c r="CD16" s="240"/>
      <c r="CE16" s="241"/>
      <c r="CF16" s="244"/>
      <c r="CG16" s="189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1"/>
      <c r="CV16" s="14"/>
      <c r="CW16" s="14"/>
      <c r="CX16" s="14"/>
      <c r="CY16" s="15"/>
      <c r="CZ16" s="15" t="e">
        <f>VLOOKUP(BP28,CZ10:DA12,2,FALSE)</f>
        <v>#N/A</v>
      </c>
      <c r="DA16" s="15"/>
      <c r="DB16" s="14"/>
      <c r="DC16" s="16"/>
      <c r="DD16" s="15">
        <v>6</v>
      </c>
      <c r="DE16" s="15">
        <v>6</v>
      </c>
      <c r="DF16" s="15">
        <v>6</v>
      </c>
    </row>
    <row r="17" spans="5:110" ht="8.15" customHeight="1" x14ac:dyDescent="0.2">
      <c r="E17" s="263"/>
      <c r="F17" s="264"/>
      <c r="G17" s="264"/>
      <c r="H17" s="264"/>
      <c r="I17" s="264"/>
      <c r="J17" s="264"/>
      <c r="K17" s="264"/>
      <c r="L17" s="265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42"/>
      <c r="BX17" s="240"/>
      <c r="BY17" s="240"/>
      <c r="BZ17" s="240"/>
      <c r="CA17" s="241"/>
      <c r="CB17" s="240"/>
      <c r="CC17" s="240"/>
      <c r="CD17" s="240"/>
      <c r="CE17" s="241"/>
      <c r="CF17" s="244"/>
      <c r="CG17" s="192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4"/>
      <c r="CV17" s="14"/>
      <c r="CW17" s="14"/>
      <c r="CX17" s="14"/>
      <c r="CY17" s="14"/>
      <c r="CZ17" s="14"/>
      <c r="DA17" s="14"/>
      <c r="DB17" s="14"/>
      <c r="DC17" s="15"/>
      <c r="DD17" s="15">
        <v>7</v>
      </c>
      <c r="DE17" s="15">
        <v>7</v>
      </c>
      <c r="DF17" s="15">
        <v>7</v>
      </c>
    </row>
    <row r="18" spans="5:110" ht="8.15" customHeight="1" x14ac:dyDescent="0.2">
      <c r="E18" s="211" t="s">
        <v>16</v>
      </c>
      <c r="F18" s="212"/>
      <c r="G18" s="216" t="s">
        <v>61</v>
      </c>
      <c r="H18" s="214"/>
      <c r="I18" s="214"/>
      <c r="J18" s="214"/>
      <c r="K18" s="214"/>
      <c r="L18" s="214"/>
      <c r="M18" s="206" t="s">
        <v>62</v>
      </c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06" t="s">
        <v>63</v>
      </c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05" t="s">
        <v>64</v>
      </c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258"/>
      <c r="BE18" s="258"/>
      <c r="BF18" s="258"/>
      <c r="BG18" s="259"/>
      <c r="BH18" s="314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154"/>
      <c r="BX18" s="155"/>
      <c r="BY18" s="155"/>
      <c r="BZ18" s="155"/>
      <c r="CA18" s="155"/>
      <c r="CB18" s="157"/>
      <c r="CC18" s="155"/>
      <c r="CD18" s="155"/>
      <c r="CE18" s="155"/>
      <c r="CF18" s="158"/>
      <c r="CG18" s="127" t="s">
        <v>65</v>
      </c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V18" s="14"/>
      <c r="CW18" s="14"/>
      <c r="CX18" s="14"/>
      <c r="CY18" s="14"/>
      <c r="CZ18" s="14"/>
      <c r="DA18" s="14"/>
      <c r="DB18" s="14"/>
      <c r="DC18" s="15"/>
      <c r="DD18" s="15">
        <v>8</v>
      </c>
      <c r="DE18" s="15">
        <v>8</v>
      </c>
      <c r="DF18" s="15">
        <v>8</v>
      </c>
    </row>
    <row r="19" spans="5:110" ht="8.15" customHeight="1" x14ac:dyDescent="0.2">
      <c r="E19" s="201"/>
      <c r="F19" s="202"/>
      <c r="G19" s="196"/>
      <c r="H19" s="196"/>
      <c r="I19" s="196"/>
      <c r="J19" s="196"/>
      <c r="K19" s="196"/>
      <c r="L19" s="196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150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312"/>
      <c r="BE19" s="312"/>
      <c r="BF19" s="312"/>
      <c r="BG19" s="313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84"/>
      <c r="BX19" s="85"/>
      <c r="BY19" s="85"/>
      <c r="BZ19" s="85"/>
      <c r="CA19" s="85"/>
      <c r="CB19" s="159"/>
      <c r="CC19" s="85"/>
      <c r="CD19" s="85"/>
      <c r="CE19" s="85"/>
      <c r="CF19" s="160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V19" s="14"/>
      <c r="CW19" s="14"/>
      <c r="CX19" s="14"/>
      <c r="CY19" s="14"/>
      <c r="CZ19" s="14"/>
      <c r="DA19" s="14"/>
      <c r="DB19" s="14"/>
      <c r="DC19" s="15"/>
      <c r="DD19" s="15">
        <v>9</v>
      </c>
      <c r="DE19" s="15">
        <v>9</v>
      </c>
      <c r="DF19" s="15">
        <v>9</v>
      </c>
    </row>
    <row r="20" spans="5:110" ht="8.15" customHeight="1" x14ac:dyDescent="0.2">
      <c r="E20" s="201"/>
      <c r="F20" s="202"/>
      <c r="G20" s="196"/>
      <c r="H20" s="196"/>
      <c r="I20" s="196"/>
      <c r="J20" s="196"/>
      <c r="K20" s="196"/>
      <c r="L20" s="196"/>
      <c r="M20" s="219" t="s">
        <v>66</v>
      </c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19" t="s">
        <v>67</v>
      </c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153" t="s">
        <v>68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49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78"/>
      <c r="BX20" s="79"/>
      <c r="BY20" s="79"/>
      <c r="BZ20" s="79"/>
      <c r="CA20" s="79"/>
      <c r="CB20" s="330"/>
      <c r="CC20" s="79"/>
      <c r="CD20" s="79"/>
      <c r="CE20" s="79"/>
      <c r="CF20" s="331"/>
      <c r="CG20" s="127" t="s">
        <v>65</v>
      </c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V20" s="14"/>
      <c r="CW20" s="14"/>
      <c r="CX20" s="14"/>
      <c r="CY20" s="14"/>
      <c r="CZ20" s="14"/>
      <c r="DA20" s="14"/>
      <c r="DB20" s="14"/>
      <c r="DC20" s="15"/>
      <c r="DD20" s="15">
        <v>10</v>
      </c>
      <c r="DE20" s="15">
        <v>10</v>
      </c>
      <c r="DF20" s="15">
        <v>10</v>
      </c>
    </row>
    <row r="21" spans="5:110" ht="8.15" customHeight="1" x14ac:dyDescent="0.2">
      <c r="E21" s="201"/>
      <c r="F21" s="202"/>
      <c r="G21" s="196"/>
      <c r="H21" s="196"/>
      <c r="I21" s="196"/>
      <c r="J21" s="196"/>
      <c r="K21" s="196"/>
      <c r="L21" s="196"/>
      <c r="M21" s="221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21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107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3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81"/>
      <c r="BX21" s="82"/>
      <c r="BY21" s="82"/>
      <c r="BZ21" s="82"/>
      <c r="CA21" s="82"/>
      <c r="CB21" s="130"/>
      <c r="CC21" s="82"/>
      <c r="CD21" s="82"/>
      <c r="CE21" s="82"/>
      <c r="CF21" s="131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V21" s="14"/>
      <c r="CW21" s="14"/>
      <c r="CX21" s="14"/>
      <c r="CY21" s="14"/>
      <c r="CZ21" s="14"/>
      <c r="DA21" s="14"/>
      <c r="DB21" s="14"/>
      <c r="DC21" s="15"/>
      <c r="DD21" s="15">
        <v>11</v>
      </c>
      <c r="DE21" s="15">
        <v>11</v>
      </c>
      <c r="DF21" s="15">
        <v>11</v>
      </c>
    </row>
    <row r="22" spans="5:110" ht="8.15" customHeight="1" x14ac:dyDescent="0.2">
      <c r="E22" s="201"/>
      <c r="F22" s="202"/>
      <c r="G22" s="196"/>
      <c r="H22" s="196"/>
      <c r="I22" s="196"/>
      <c r="J22" s="196"/>
      <c r="K22" s="196"/>
      <c r="L22" s="196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101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3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81"/>
      <c r="BX22" s="82"/>
      <c r="BY22" s="82"/>
      <c r="BZ22" s="82"/>
      <c r="CA22" s="82"/>
      <c r="CB22" s="130"/>
      <c r="CC22" s="82"/>
      <c r="CD22" s="82"/>
      <c r="CE22" s="82"/>
      <c r="CF22" s="131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V22" s="14"/>
      <c r="CW22" s="14"/>
      <c r="CX22" s="14"/>
      <c r="CY22" s="14"/>
      <c r="CZ22" s="14"/>
      <c r="DA22" s="14"/>
      <c r="DB22" s="14"/>
      <c r="DC22" s="15"/>
      <c r="DD22" s="15">
        <v>12</v>
      </c>
      <c r="DE22" s="15">
        <v>12</v>
      </c>
      <c r="DF22" s="15">
        <v>12</v>
      </c>
    </row>
    <row r="23" spans="5:110" ht="8.15" customHeight="1" x14ac:dyDescent="0.2">
      <c r="E23" s="201"/>
      <c r="F23" s="202"/>
      <c r="G23" s="196"/>
      <c r="H23" s="196"/>
      <c r="I23" s="196"/>
      <c r="J23" s="196"/>
      <c r="K23" s="196"/>
      <c r="L23" s="196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101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3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261"/>
      <c r="BT23" s="261"/>
      <c r="BU23" s="261"/>
      <c r="BV23" s="261"/>
      <c r="BW23" s="81"/>
      <c r="BX23" s="82"/>
      <c r="BY23" s="82"/>
      <c r="BZ23" s="82"/>
      <c r="CA23" s="82"/>
      <c r="CB23" s="130"/>
      <c r="CC23" s="82"/>
      <c r="CD23" s="82"/>
      <c r="CE23" s="82"/>
      <c r="CF23" s="131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V23" s="14"/>
      <c r="CW23" s="14"/>
      <c r="CX23" s="14"/>
      <c r="CY23" s="14"/>
      <c r="CZ23" s="14"/>
      <c r="DA23" s="14"/>
      <c r="DB23" s="14"/>
      <c r="DC23" s="15"/>
      <c r="DD23" s="15">
        <v>13</v>
      </c>
      <c r="DE23" s="15"/>
      <c r="DF23" s="15">
        <v>13</v>
      </c>
    </row>
    <row r="24" spans="5:110" ht="8.15" customHeight="1" x14ac:dyDescent="0.2">
      <c r="E24" s="201"/>
      <c r="F24" s="202"/>
      <c r="G24" s="196"/>
      <c r="H24" s="196"/>
      <c r="I24" s="196"/>
      <c r="J24" s="196"/>
      <c r="K24" s="196"/>
      <c r="L24" s="196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101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81"/>
      <c r="BX24" s="82"/>
      <c r="BY24" s="82"/>
      <c r="BZ24" s="82"/>
      <c r="CA24" s="82"/>
      <c r="CB24" s="130"/>
      <c r="CC24" s="82"/>
      <c r="CD24" s="82"/>
      <c r="CE24" s="82"/>
      <c r="CF24" s="131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V24" s="23"/>
      <c r="CW24" s="14"/>
      <c r="CX24" s="14"/>
      <c r="CY24" s="15" t="s">
        <v>130</v>
      </c>
      <c r="CZ24" s="15"/>
      <c r="DA24" s="14"/>
      <c r="DB24" s="14"/>
      <c r="DC24" s="15"/>
      <c r="DD24" s="15">
        <v>14</v>
      </c>
      <c r="DE24" s="15"/>
      <c r="DF24" s="15">
        <v>14</v>
      </c>
    </row>
    <row r="25" spans="5:110" ht="8.15" customHeight="1" x14ac:dyDescent="0.2">
      <c r="E25" s="201"/>
      <c r="F25" s="202"/>
      <c r="G25" s="196"/>
      <c r="H25" s="196"/>
      <c r="I25" s="196"/>
      <c r="J25" s="196"/>
      <c r="K25" s="196"/>
      <c r="L25" s="196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101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3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84"/>
      <c r="BX25" s="85"/>
      <c r="BY25" s="85"/>
      <c r="BZ25" s="85"/>
      <c r="CA25" s="85"/>
      <c r="CB25" s="159"/>
      <c r="CC25" s="85"/>
      <c r="CD25" s="85"/>
      <c r="CE25" s="85"/>
      <c r="CF25" s="160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V25" s="22" t="s">
        <v>6</v>
      </c>
      <c r="CW25" s="15">
        <v>725</v>
      </c>
      <c r="CX25" s="14"/>
      <c r="CY25" s="14"/>
      <c r="CZ25" s="14"/>
      <c r="DA25" s="14"/>
      <c r="DB25" s="14"/>
      <c r="DC25" s="15"/>
      <c r="DD25" s="15">
        <v>15</v>
      </c>
      <c r="DE25" s="15"/>
      <c r="DF25" s="15">
        <v>15</v>
      </c>
    </row>
    <row r="26" spans="5:110" ht="8.15" customHeight="1" x14ac:dyDescent="0.2">
      <c r="E26" s="201"/>
      <c r="F26" s="202"/>
      <c r="G26" s="196"/>
      <c r="H26" s="196"/>
      <c r="I26" s="196"/>
      <c r="J26" s="196"/>
      <c r="K26" s="196"/>
      <c r="L26" s="196"/>
      <c r="M26" s="219" t="s">
        <v>69</v>
      </c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 t="s">
        <v>70</v>
      </c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153" t="s">
        <v>71</v>
      </c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6"/>
      <c r="BH26" s="323" t="s">
        <v>72</v>
      </c>
      <c r="BI26" s="324"/>
      <c r="BJ26" s="324"/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/>
      <c r="BV26" s="325"/>
      <c r="BW26" s="301" t="str">
        <f>IF(BP28="","",IF(CZ16=1,"○",""))</f>
        <v/>
      </c>
      <c r="BX26" s="302"/>
      <c r="BY26" s="302"/>
      <c r="BZ26" s="302"/>
      <c r="CA26" s="302"/>
      <c r="CB26" s="332" t="str">
        <f>IF(BP28="","",IF(CZ16&lt;&gt;1,"○",""))</f>
        <v/>
      </c>
      <c r="CC26" s="302"/>
      <c r="CD26" s="302"/>
      <c r="CE26" s="302"/>
      <c r="CF26" s="333"/>
      <c r="CG26" s="126" t="s">
        <v>73</v>
      </c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V26" s="22" t="s">
        <v>8</v>
      </c>
      <c r="CW26" s="15">
        <v>725</v>
      </c>
      <c r="CX26" s="14"/>
      <c r="CY26" s="14"/>
      <c r="CZ26" s="14"/>
      <c r="DA26" s="14"/>
      <c r="DB26" s="14"/>
      <c r="DC26" s="15"/>
      <c r="DD26" s="15">
        <v>16</v>
      </c>
      <c r="DE26" s="15"/>
      <c r="DF26" s="15">
        <v>16</v>
      </c>
    </row>
    <row r="27" spans="5:110" ht="8.15" customHeight="1" x14ac:dyDescent="0.2">
      <c r="E27" s="201"/>
      <c r="F27" s="202"/>
      <c r="G27" s="196"/>
      <c r="H27" s="196"/>
      <c r="I27" s="196"/>
      <c r="J27" s="196"/>
      <c r="K27" s="196"/>
      <c r="L27" s="196"/>
      <c r="M27" s="221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10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8"/>
      <c r="BH27" s="195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7"/>
      <c r="BW27" s="189"/>
      <c r="BX27" s="190"/>
      <c r="BY27" s="190"/>
      <c r="BZ27" s="190"/>
      <c r="CA27" s="190"/>
      <c r="CB27" s="334"/>
      <c r="CC27" s="190"/>
      <c r="CD27" s="190"/>
      <c r="CE27" s="190"/>
      <c r="CF27" s="191"/>
      <c r="CG27" s="126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V27" s="14"/>
      <c r="CW27" s="17"/>
      <c r="CX27" s="14"/>
      <c r="CY27" s="14"/>
      <c r="CZ27" s="14"/>
      <c r="DA27" s="14"/>
      <c r="DB27" s="14"/>
      <c r="DC27" s="15"/>
      <c r="DD27" s="15">
        <v>17</v>
      </c>
      <c r="DE27" s="15"/>
      <c r="DF27" s="15">
        <v>17</v>
      </c>
    </row>
    <row r="28" spans="5:110" ht="8.15" customHeight="1" x14ac:dyDescent="0.2">
      <c r="E28" s="201"/>
      <c r="F28" s="202"/>
      <c r="G28" s="196"/>
      <c r="H28" s="196"/>
      <c r="I28" s="196"/>
      <c r="J28" s="196"/>
      <c r="K28" s="196"/>
      <c r="L28" s="196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10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8"/>
      <c r="BH28" s="87" t="s">
        <v>74</v>
      </c>
      <c r="BI28" s="88"/>
      <c r="BJ28" s="88"/>
      <c r="BK28" s="88"/>
      <c r="BL28" s="88"/>
      <c r="BM28" s="88"/>
      <c r="BN28" s="88"/>
      <c r="BO28" s="88"/>
      <c r="BP28" s="161"/>
      <c r="BQ28" s="161"/>
      <c r="BR28" s="161"/>
      <c r="BS28" s="161"/>
      <c r="BT28" s="161"/>
      <c r="BU28" s="53"/>
      <c r="BW28" s="189"/>
      <c r="BX28" s="190"/>
      <c r="BY28" s="190"/>
      <c r="BZ28" s="190"/>
      <c r="CA28" s="190"/>
      <c r="CB28" s="334"/>
      <c r="CC28" s="190"/>
      <c r="CD28" s="190"/>
      <c r="CE28" s="190"/>
      <c r="CF28" s="191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V28" s="14"/>
      <c r="CW28" s="17"/>
      <c r="CX28" s="14"/>
      <c r="CY28" s="14"/>
      <c r="CZ28" s="14"/>
      <c r="DA28" s="14"/>
      <c r="DB28" s="14"/>
      <c r="DC28" s="15"/>
      <c r="DD28" s="15">
        <v>18</v>
      </c>
      <c r="DE28" s="15"/>
      <c r="DF28" s="15">
        <v>18</v>
      </c>
    </row>
    <row r="29" spans="5:110" ht="8.15" customHeight="1" x14ac:dyDescent="0.2">
      <c r="E29" s="201"/>
      <c r="F29" s="202"/>
      <c r="G29" s="196"/>
      <c r="H29" s="196"/>
      <c r="I29" s="196"/>
      <c r="J29" s="196"/>
      <c r="K29" s="196"/>
      <c r="L29" s="196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317" t="s">
        <v>75</v>
      </c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9"/>
      <c r="BH29" s="87"/>
      <c r="BI29" s="88"/>
      <c r="BJ29" s="88"/>
      <c r="BK29" s="88"/>
      <c r="BL29" s="88"/>
      <c r="BM29" s="88"/>
      <c r="BN29" s="88"/>
      <c r="BO29" s="88"/>
      <c r="BP29" s="162"/>
      <c r="BQ29" s="162"/>
      <c r="BR29" s="162"/>
      <c r="BS29" s="162"/>
      <c r="BT29" s="162"/>
      <c r="BU29" s="53"/>
      <c r="BV29" s="53"/>
      <c r="BW29" s="189"/>
      <c r="BX29" s="190"/>
      <c r="BY29" s="190"/>
      <c r="BZ29" s="190"/>
      <c r="CA29" s="190"/>
      <c r="CB29" s="334"/>
      <c r="CC29" s="190"/>
      <c r="CD29" s="190"/>
      <c r="CE29" s="190"/>
      <c r="CF29" s="191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V29" s="14"/>
      <c r="CW29" s="17"/>
      <c r="CX29" s="14"/>
      <c r="CY29" s="14"/>
      <c r="CZ29" s="14"/>
      <c r="DA29" s="14"/>
      <c r="DB29" s="14"/>
      <c r="DC29" s="15"/>
      <c r="DD29" s="15">
        <v>19</v>
      </c>
      <c r="DE29" s="15"/>
      <c r="DF29" s="15">
        <v>19</v>
      </c>
    </row>
    <row r="30" spans="5:110" ht="8.15" customHeight="1" x14ac:dyDescent="0.2">
      <c r="E30" s="203"/>
      <c r="F30" s="204"/>
      <c r="G30" s="199"/>
      <c r="H30" s="199"/>
      <c r="I30" s="199"/>
      <c r="J30" s="199"/>
      <c r="K30" s="199"/>
      <c r="L30" s="199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320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2"/>
      <c r="BH30" s="41"/>
      <c r="BI30" s="41"/>
      <c r="BJ30" s="41"/>
      <c r="BK30" s="41"/>
      <c r="BL30" s="41"/>
      <c r="BM30" s="41"/>
      <c r="BN30" s="41"/>
      <c r="BO30" s="41"/>
      <c r="BP30" s="41"/>
      <c r="BQ30" s="58"/>
      <c r="BR30" s="58"/>
      <c r="BS30" s="58"/>
      <c r="BT30" s="59"/>
      <c r="BU30" s="59"/>
      <c r="BV30" s="59"/>
      <c r="BW30" s="192"/>
      <c r="BX30" s="193"/>
      <c r="BY30" s="193"/>
      <c r="BZ30" s="193"/>
      <c r="CA30" s="193"/>
      <c r="CB30" s="335"/>
      <c r="CC30" s="193"/>
      <c r="CD30" s="193"/>
      <c r="CE30" s="193"/>
      <c r="CF30" s="194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V30" s="14"/>
      <c r="CW30" s="14"/>
      <c r="CX30" s="14"/>
      <c r="CY30" s="14"/>
      <c r="CZ30" s="14"/>
      <c r="DA30" s="14"/>
      <c r="DB30" s="14"/>
      <c r="DC30" s="15"/>
      <c r="DD30" s="15">
        <v>20</v>
      </c>
      <c r="DE30" s="15"/>
      <c r="DF30" s="15">
        <v>20</v>
      </c>
    </row>
    <row r="31" spans="5:110" ht="8.15" customHeight="1" x14ac:dyDescent="0.2">
      <c r="E31" s="211" t="s">
        <v>11</v>
      </c>
      <c r="F31" s="212"/>
      <c r="G31" s="282" t="s">
        <v>76</v>
      </c>
      <c r="H31" s="216"/>
      <c r="I31" s="216"/>
      <c r="J31" s="216"/>
      <c r="K31" s="216"/>
      <c r="L31" s="283"/>
      <c r="M31" s="205" t="s">
        <v>62</v>
      </c>
      <c r="N31" s="124"/>
      <c r="O31" s="124"/>
      <c r="P31" s="124"/>
      <c r="Q31" s="124"/>
      <c r="R31" s="124"/>
      <c r="S31" s="124"/>
      <c r="T31" s="124"/>
      <c r="U31" s="124"/>
      <c r="V31" s="124"/>
      <c r="W31" s="125"/>
      <c r="X31" s="123" t="s">
        <v>77</v>
      </c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8"/>
      <c r="AK31" s="213" t="s">
        <v>78</v>
      </c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5"/>
      <c r="BH31" s="186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7"/>
      <c r="BT31" s="187"/>
      <c r="BU31" s="187"/>
      <c r="BV31" s="188"/>
      <c r="BW31" s="154"/>
      <c r="BX31" s="155"/>
      <c r="BY31" s="155"/>
      <c r="BZ31" s="155"/>
      <c r="CA31" s="156"/>
      <c r="CB31" s="157"/>
      <c r="CC31" s="155"/>
      <c r="CD31" s="155"/>
      <c r="CE31" s="155"/>
      <c r="CF31" s="158"/>
      <c r="CG31" s="257" t="s">
        <v>65</v>
      </c>
      <c r="CH31" s="326"/>
      <c r="CI31" s="326"/>
      <c r="CJ31" s="326"/>
      <c r="CK31" s="326"/>
      <c r="CL31" s="326"/>
      <c r="CM31" s="326"/>
      <c r="CN31" s="326"/>
      <c r="CO31" s="326"/>
      <c r="CP31" s="326"/>
      <c r="CQ31" s="326"/>
      <c r="CR31" s="326"/>
      <c r="CS31" s="326"/>
      <c r="CT31" s="327"/>
      <c r="CV31" s="14"/>
      <c r="CW31" s="14"/>
      <c r="CX31" s="14"/>
      <c r="CY31" s="14"/>
      <c r="CZ31" s="14"/>
      <c r="DA31" s="14"/>
      <c r="DB31" s="14"/>
      <c r="DC31" s="15"/>
      <c r="DD31" s="15">
        <v>21</v>
      </c>
      <c r="DE31" s="15"/>
      <c r="DF31" s="15">
        <v>21</v>
      </c>
    </row>
    <row r="32" spans="5:110" ht="8.15" customHeight="1" x14ac:dyDescent="0.2">
      <c r="E32" s="201"/>
      <c r="F32" s="202"/>
      <c r="G32" s="226"/>
      <c r="H32" s="227"/>
      <c r="I32" s="227"/>
      <c r="J32" s="227"/>
      <c r="K32" s="227"/>
      <c r="L32" s="228"/>
      <c r="M32" s="101"/>
      <c r="N32" s="102"/>
      <c r="O32" s="102"/>
      <c r="P32" s="102"/>
      <c r="Q32" s="102"/>
      <c r="R32" s="102"/>
      <c r="S32" s="102"/>
      <c r="T32" s="102"/>
      <c r="U32" s="102"/>
      <c r="V32" s="102"/>
      <c r="W32" s="103"/>
      <c r="X32" s="10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8"/>
      <c r="AK32" s="195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7"/>
      <c r="BH32" s="189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1"/>
      <c r="BW32" s="81"/>
      <c r="BX32" s="82"/>
      <c r="BY32" s="82"/>
      <c r="BZ32" s="82"/>
      <c r="CA32" s="83"/>
      <c r="CB32" s="130"/>
      <c r="CC32" s="82"/>
      <c r="CD32" s="82"/>
      <c r="CE32" s="82"/>
      <c r="CF32" s="131"/>
      <c r="CG32" s="87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174"/>
      <c r="CV32" s="14"/>
      <c r="CW32" s="14"/>
      <c r="CX32" s="14"/>
      <c r="CY32" s="14"/>
      <c r="CZ32" s="18"/>
      <c r="DA32" s="14"/>
      <c r="DB32" s="14"/>
      <c r="DC32" s="15"/>
      <c r="DD32" s="15">
        <v>22</v>
      </c>
      <c r="DE32" s="15"/>
      <c r="DF32" s="15">
        <v>22</v>
      </c>
    </row>
    <row r="33" spans="5:110" ht="8.15" customHeight="1" x14ac:dyDescent="0.2">
      <c r="E33" s="201"/>
      <c r="F33" s="202"/>
      <c r="G33" s="226"/>
      <c r="H33" s="227"/>
      <c r="I33" s="227"/>
      <c r="J33" s="227"/>
      <c r="K33" s="227"/>
      <c r="L33" s="228"/>
      <c r="M33" s="101"/>
      <c r="N33" s="102"/>
      <c r="O33" s="102"/>
      <c r="P33" s="102"/>
      <c r="Q33" s="102"/>
      <c r="R33" s="102"/>
      <c r="S33" s="102"/>
      <c r="T33" s="102"/>
      <c r="U33" s="102"/>
      <c r="V33" s="102"/>
      <c r="W33" s="103"/>
      <c r="X33" s="10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8"/>
      <c r="AK33" s="195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7"/>
      <c r="BH33" s="189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1"/>
      <c r="BW33" s="81"/>
      <c r="BX33" s="82"/>
      <c r="BY33" s="82"/>
      <c r="BZ33" s="82"/>
      <c r="CA33" s="83"/>
      <c r="CB33" s="130"/>
      <c r="CC33" s="82"/>
      <c r="CD33" s="82"/>
      <c r="CE33" s="82"/>
      <c r="CF33" s="131"/>
      <c r="CG33" s="87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174"/>
      <c r="CV33" s="14"/>
      <c r="CW33" s="14"/>
      <c r="CX33" s="14"/>
      <c r="CY33" s="14"/>
      <c r="CZ33" s="18"/>
      <c r="DA33" s="14"/>
      <c r="DB33" s="14"/>
      <c r="DC33" s="15"/>
      <c r="DD33" s="15">
        <v>23</v>
      </c>
      <c r="DE33" s="15"/>
      <c r="DF33" s="15">
        <v>23</v>
      </c>
    </row>
    <row r="34" spans="5:110" ht="8.15" customHeight="1" x14ac:dyDescent="0.2">
      <c r="E34" s="201"/>
      <c r="F34" s="202"/>
      <c r="G34" s="226"/>
      <c r="H34" s="227"/>
      <c r="I34" s="227"/>
      <c r="J34" s="227"/>
      <c r="K34" s="227"/>
      <c r="L34" s="228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10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8"/>
      <c r="AK34" s="195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7"/>
      <c r="BH34" s="189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1"/>
      <c r="BW34" s="81"/>
      <c r="BX34" s="82"/>
      <c r="BY34" s="82"/>
      <c r="BZ34" s="82"/>
      <c r="CA34" s="83"/>
      <c r="CB34" s="130"/>
      <c r="CC34" s="82"/>
      <c r="CD34" s="82"/>
      <c r="CE34" s="82"/>
      <c r="CF34" s="131"/>
      <c r="CG34" s="328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329"/>
      <c r="CV34" s="14"/>
      <c r="CW34" s="14"/>
      <c r="CX34" s="14"/>
      <c r="CY34" s="14"/>
      <c r="CZ34" s="14"/>
      <c r="DA34" s="14"/>
      <c r="DB34" s="14"/>
      <c r="DC34" s="15"/>
      <c r="DD34" s="15">
        <v>24</v>
      </c>
      <c r="DE34" s="15"/>
      <c r="DF34" s="15">
        <v>24</v>
      </c>
    </row>
    <row r="35" spans="5:110" ht="8.15" customHeight="1" x14ac:dyDescent="0.2">
      <c r="E35" s="201"/>
      <c r="F35" s="202"/>
      <c r="G35" s="226"/>
      <c r="H35" s="227"/>
      <c r="I35" s="227"/>
      <c r="J35" s="227"/>
      <c r="K35" s="227"/>
      <c r="L35" s="228"/>
      <c r="M35" s="137" t="s">
        <v>79</v>
      </c>
      <c r="N35" s="138"/>
      <c r="O35" s="138"/>
      <c r="P35" s="138"/>
      <c r="Q35" s="138"/>
      <c r="R35" s="138"/>
      <c r="S35" s="138"/>
      <c r="T35" s="138"/>
      <c r="U35" s="138"/>
      <c r="V35" s="138"/>
      <c r="W35" s="149"/>
      <c r="X35" s="175" t="s">
        <v>80</v>
      </c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6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1"/>
      <c r="BH35" s="60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61"/>
      <c r="BW35" s="301" t="str">
        <f>IF(BN37="","",IF(BN37&gt;=AQ37,"○",""))</f>
        <v/>
      </c>
      <c r="BX35" s="302"/>
      <c r="BY35" s="302"/>
      <c r="BZ35" s="302"/>
      <c r="CA35" s="302"/>
      <c r="CB35" s="332" t="str">
        <f>IF(BN37="","",IF(BN37&lt;AQ37,"○",""))</f>
        <v/>
      </c>
      <c r="CC35" s="302"/>
      <c r="CD35" s="302"/>
      <c r="CE35" s="302"/>
      <c r="CF35" s="333"/>
      <c r="CG35" s="126" t="s">
        <v>81</v>
      </c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V35" s="14"/>
      <c r="CW35" s="14"/>
      <c r="CX35" s="14"/>
      <c r="CY35" s="14"/>
      <c r="CZ35" s="14"/>
      <c r="DA35" s="14"/>
      <c r="DB35" s="14"/>
      <c r="DC35" s="15"/>
      <c r="DD35" s="15">
        <v>25</v>
      </c>
      <c r="DE35" s="15"/>
      <c r="DF35" s="15">
        <v>25</v>
      </c>
    </row>
    <row r="36" spans="5:110" ht="8.15" customHeight="1" x14ac:dyDescent="0.2">
      <c r="E36" s="201"/>
      <c r="F36" s="202"/>
      <c r="G36" s="226"/>
      <c r="H36" s="227"/>
      <c r="I36" s="227"/>
      <c r="J36" s="227"/>
      <c r="K36" s="227"/>
      <c r="L36" s="228"/>
      <c r="M36" s="101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55"/>
      <c r="AM36" s="53"/>
      <c r="AO36" s="4"/>
      <c r="AP36" s="4"/>
      <c r="AR36" s="4"/>
      <c r="AT36" s="4"/>
      <c r="AU36" s="4"/>
      <c r="AV36" s="4"/>
      <c r="AX36" s="37"/>
      <c r="AY36" s="37"/>
      <c r="AZ36" s="37"/>
      <c r="BA36" s="37"/>
      <c r="BB36" s="37"/>
      <c r="BC36" s="37"/>
      <c r="BD36" s="37"/>
      <c r="BE36" s="37"/>
      <c r="BF36" s="37"/>
      <c r="BG36" s="54"/>
      <c r="BH36" s="43"/>
      <c r="BL36" s="62"/>
      <c r="BM36" s="63"/>
      <c r="BN36" s="63"/>
      <c r="BO36" s="63"/>
      <c r="BP36" s="53"/>
      <c r="BQ36" s="35"/>
      <c r="BR36" s="35"/>
      <c r="BS36" s="35"/>
      <c r="BT36" s="35"/>
      <c r="BU36" s="35"/>
      <c r="BV36" s="44"/>
      <c r="BW36" s="189"/>
      <c r="BX36" s="190"/>
      <c r="BY36" s="190"/>
      <c r="BZ36" s="190"/>
      <c r="CA36" s="190"/>
      <c r="CB36" s="334"/>
      <c r="CC36" s="190"/>
      <c r="CD36" s="190"/>
      <c r="CE36" s="190"/>
      <c r="CF36" s="191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V36" s="14"/>
      <c r="CW36" s="14"/>
      <c r="CX36" s="14"/>
      <c r="CY36" s="14"/>
      <c r="CZ36" s="14"/>
      <c r="DA36" s="14"/>
      <c r="DB36" s="14"/>
      <c r="DC36" s="15"/>
      <c r="DD36" s="15">
        <v>26</v>
      </c>
      <c r="DE36" s="15"/>
      <c r="DF36" s="15">
        <v>26</v>
      </c>
    </row>
    <row r="37" spans="5:110" ht="8.15" customHeight="1" x14ac:dyDescent="0.2">
      <c r="E37" s="201"/>
      <c r="F37" s="202"/>
      <c r="G37" s="226"/>
      <c r="H37" s="227"/>
      <c r="I37" s="227"/>
      <c r="J37" s="227"/>
      <c r="K37" s="227"/>
      <c r="L37" s="228"/>
      <c r="M37" s="101"/>
      <c r="N37" s="102"/>
      <c r="O37" s="102"/>
      <c r="P37" s="102"/>
      <c r="Q37" s="102"/>
      <c r="R37" s="102"/>
      <c r="S37" s="102"/>
      <c r="T37" s="102"/>
      <c r="U37" s="102"/>
      <c r="V37" s="102"/>
      <c r="W37" s="103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43"/>
      <c r="AL37" s="88" t="s">
        <v>82</v>
      </c>
      <c r="AM37" s="88"/>
      <c r="AN37" s="88"/>
      <c r="AO37" s="88"/>
      <c r="AP37" s="88"/>
      <c r="AQ37" s="88" t="str">
        <f>IF(ISERROR(VLOOKUP(BH9,CV25:CW29,2,0)),"?",VLOOKUP(BH9,CV25:CW29,2,0))</f>
        <v>?</v>
      </c>
      <c r="AR37" s="88"/>
      <c r="AS37" s="88"/>
      <c r="AT37" s="88"/>
      <c r="AU37" s="88"/>
      <c r="AV37" s="88" t="s">
        <v>83</v>
      </c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57"/>
      <c r="BH37" s="87" t="s">
        <v>84</v>
      </c>
      <c r="BI37" s="88"/>
      <c r="BJ37" s="88"/>
      <c r="BK37" s="88"/>
      <c r="BL37" s="88"/>
      <c r="BM37" s="88"/>
      <c r="BN37" s="161"/>
      <c r="BO37" s="161"/>
      <c r="BP37" s="161"/>
      <c r="BQ37" s="161"/>
      <c r="BR37" s="161"/>
      <c r="BS37" s="88" t="s">
        <v>85</v>
      </c>
      <c r="BT37" s="88"/>
      <c r="BU37" s="88"/>
      <c r="BV37" s="44"/>
      <c r="BW37" s="189"/>
      <c r="BX37" s="190"/>
      <c r="BY37" s="190"/>
      <c r="BZ37" s="190"/>
      <c r="CA37" s="190"/>
      <c r="CB37" s="334"/>
      <c r="CC37" s="190"/>
      <c r="CD37" s="190"/>
      <c r="CE37" s="190"/>
      <c r="CF37" s="191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V37" s="14"/>
      <c r="CW37" s="14"/>
      <c r="CX37" s="14"/>
      <c r="CY37" s="14"/>
      <c r="CZ37" s="14"/>
      <c r="DA37" s="14"/>
      <c r="DB37" s="14"/>
      <c r="DC37" s="15"/>
      <c r="DD37" s="15">
        <v>27</v>
      </c>
      <c r="DE37" s="15"/>
      <c r="DF37" s="15">
        <v>27</v>
      </c>
    </row>
    <row r="38" spans="5:110" ht="8.15" customHeight="1" x14ac:dyDescent="0.2">
      <c r="E38" s="201"/>
      <c r="F38" s="202"/>
      <c r="G38" s="226"/>
      <c r="H38" s="227"/>
      <c r="I38" s="227"/>
      <c r="J38" s="227"/>
      <c r="K38" s="227"/>
      <c r="L38" s="228"/>
      <c r="M38" s="101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64"/>
      <c r="AL38" s="88"/>
      <c r="AM38" s="88"/>
      <c r="AN38" s="88"/>
      <c r="AO38" s="88"/>
      <c r="AP38" s="88"/>
      <c r="AQ38" s="166"/>
      <c r="AR38" s="166"/>
      <c r="AS38" s="166"/>
      <c r="AT38" s="166"/>
      <c r="AU38" s="166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31"/>
      <c r="BH38" s="87"/>
      <c r="BI38" s="88"/>
      <c r="BJ38" s="88"/>
      <c r="BK38" s="88"/>
      <c r="BL38" s="88"/>
      <c r="BM38" s="88"/>
      <c r="BN38" s="162"/>
      <c r="BO38" s="162"/>
      <c r="BP38" s="162"/>
      <c r="BQ38" s="162"/>
      <c r="BR38" s="162"/>
      <c r="BS38" s="88"/>
      <c r="BT38" s="88"/>
      <c r="BU38" s="88"/>
      <c r="BV38" s="44"/>
      <c r="BW38" s="189"/>
      <c r="BX38" s="190"/>
      <c r="BY38" s="190"/>
      <c r="BZ38" s="190"/>
      <c r="CA38" s="190"/>
      <c r="CB38" s="334"/>
      <c r="CC38" s="190"/>
      <c r="CD38" s="190"/>
      <c r="CE38" s="190"/>
      <c r="CF38" s="191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V38" s="14"/>
      <c r="CW38" s="14"/>
      <c r="CX38" s="14"/>
      <c r="CY38" s="14"/>
      <c r="CZ38" s="14"/>
      <c r="DA38" s="14"/>
      <c r="DB38" s="14"/>
      <c r="DC38" s="15"/>
      <c r="DD38" s="15">
        <v>28</v>
      </c>
      <c r="DE38" s="15"/>
      <c r="DF38" s="15">
        <v>28</v>
      </c>
    </row>
    <row r="39" spans="5:110" ht="8.15" customHeight="1" x14ac:dyDescent="0.2">
      <c r="E39" s="203"/>
      <c r="F39" s="204"/>
      <c r="G39" s="284"/>
      <c r="H39" s="285"/>
      <c r="I39" s="285"/>
      <c r="J39" s="285"/>
      <c r="K39" s="285"/>
      <c r="L39" s="286"/>
      <c r="M39" s="104"/>
      <c r="N39" s="105"/>
      <c r="O39" s="105"/>
      <c r="P39" s="105"/>
      <c r="Q39" s="105"/>
      <c r="R39" s="105"/>
      <c r="S39" s="105"/>
      <c r="T39" s="105"/>
      <c r="U39" s="105"/>
      <c r="V39" s="105"/>
      <c r="W39" s="106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28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32"/>
      <c r="BH39" s="45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6"/>
      <c r="BW39" s="192"/>
      <c r="BX39" s="193"/>
      <c r="BY39" s="193"/>
      <c r="BZ39" s="193"/>
      <c r="CA39" s="193"/>
      <c r="CB39" s="335"/>
      <c r="CC39" s="193"/>
      <c r="CD39" s="193"/>
      <c r="CE39" s="193"/>
      <c r="CF39" s="194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V39" s="14"/>
      <c r="CW39" s="14"/>
      <c r="CX39" s="14"/>
      <c r="CY39" s="14"/>
      <c r="CZ39" s="14"/>
      <c r="DA39" s="14"/>
      <c r="DB39" s="14"/>
      <c r="DC39" s="15"/>
      <c r="DD39" s="15">
        <v>29</v>
      </c>
      <c r="DE39" s="15"/>
      <c r="DF39" s="15">
        <v>29</v>
      </c>
    </row>
    <row r="40" spans="5:110" ht="8.15" customHeight="1" x14ac:dyDescent="0.2">
      <c r="E40" s="211" t="s">
        <v>86</v>
      </c>
      <c r="F40" s="212"/>
      <c r="G40" s="282" t="s">
        <v>87</v>
      </c>
      <c r="H40" s="216"/>
      <c r="I40" s="216"/>
      <c r="J40" s="216"/>
      <c r="K40" s="216"/>
      <c r="L40" s="283"/>
      <c r="M40" s="205" t="s">
        <v>62</v>
      </c>
      <c r="N40" s="124"/>
      <c r="O40" s="124"/>
      <c r="P40" s="124"/>
      <c r="Q40" s="124"/>
      <c r="R40" s="124"/>
      <c r="S40" s="124"/>
      <c r="T40" s="124"/>
      <c r="U40" s="124"/>
      <c r="V40" s="124"/>
      <c r="W40" s="125"/>
      <c r="X40" s="123" t="s">
        <v>88</v>
      </c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8"/>
      <c r="AK40" s="213" t="s">
        <v>78</v>
      </c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5"/>
      <c r="BH40" s="186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187"/>
      <c r="BT40" s="187"/>
      <c r="BU40" s="187"/>
      <c r="BV40" s="188"/>
      <c r="BW40" s="154"/>
      <c r="BX40" s="155"/>
      <c r="BY40" s="155"/>
      <c r="BZ40" s="155"/>
      <c r="CA40" s="156"/>
      <c r="CB40" s="157"/>
      <c r="CC40" s="155"/>
      <c r="CD40" s="155"/>
      <c r="CE40" s="155"/>
      <c r="CF40" s="158"/>
      <c r="CG40" s="213" t="s">
        <v>65</v>
      </c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5"/>
      <c r="CV40" s="14"/>
      <c r="CW40" s="14"/>
      <c r="CX40" s="14"/>
      <c r="CY40" s="14"/>
      <c r="CZ40" s="14"/>
      <c r="DA40" s="14"/>
      <c r="DB40" s="14"/>
      <c r="DC40" s="15"/>
      <c r="DD40" s="15">
        <v>30</v>
      </c>
      <c r="DE40" s="15"/>
      <c r="DF40" s="15">
        <v>30</v>
      </c>
    </row>
    <row r="41" spans="5:110" ht="8.15" customHeight="1" x14ac:dyDescent="0.2">
      <c r="E41" s="201"/>
      <c r="F41" s="202"/>
      <c r="G41" s="226"/>
      <c r="H41" s="227"/>
      <c r="I41" s="227"/>
      <c r="J41" s="227"/>
      <c r="K41" s="227"/>
      <c r="L41" s="228"/>
      <c r="M41" s="101"/>
      <c r="N41" s="102"/>
      <c r="O41" s="102"/>
      <c r="P41" s="102"/>
      <c r="Q41" s="102"/>
      <c r="R41" s="102"/>
      <c r="S41" s="102"/>
      <c r="T41" s="102"/>
      <c r="U41" s="102"/>
      <c r="V41" s="102"/>
      <c r="W41" s="103"/>
      <c r="X41" s="10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195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7"/>
      <c r="BH41" s="189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1"/>
      <c r="BW41" s="81"/>
      <c r="BX41" s="82"/>
      <c r="BY41" s="82"/>
      <c r="BZ41" s="82"/>
      <c r="CA41" s="83"/>
      <c r="CB41" s="130"/>
      <c r="CC41" s="82"/>
      <c r="CD41" s="82"/>
      <c r="CE41" s="82"/>
      <c r="CF41" s="131"/>
      <c r="CG41" s="195"/>
      <c r="CH41" s="196"/>
      <c r="CI41" s="196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7"/>
      <c r="CV41" s="14"/>
      <c r="CW41" s="14"/>
      <c r="CX41" s="14"/>
      <c r="CY41" s="14"/>
      <c r="CZ41" s="14"/>
      <c r="DA41" s="14"/>
      <c r="DB41" s="14"/>
      <c r="DC41" s="15"/>
      <c r="DD41" s="15">
        <v>31</v>
      </c>
      <c r="DE41" s="15"/>
      <c r="DF41" s="15">
        <v>31</v>
      </c>
    </row>
    <row r="42" spans="5:110" ht="8.15" customHeight="1" x14ac:dyDescent="0.2">
      <c r="E42" s="201"/>
      <c r="F42" s="202"/>
      <c r="G42" s="226"/>
      <c r="H42" s="227"/>
      <c r="I42" s="227"/>
      <c r="J42" s="227"/>
      <c r="K42" s="227"/>
      <c r="L42" s="228"/>
      <c r="M42" s="101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10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195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7"/>
      <c r="BH42" s="189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1"/>
      <c r="BW42" s="81"/>
      <c r="BX42" s="82"/>
      <c r="BY42" s="82"/>
      <c r="BZ42" s="82"/>
      <c r="CA42" s="83"/>
      <c r="CB42" s="130"/>
      <c r="CC42" s="82"/>
      <c r="CD42" s="82"/>
      <c r="CE42" s="82"/>
      <c r="CF42" s="131"/>
      <c r="CG42" s="195"/>
      <c r="CH42" s="196"/>
      <c r="CI42" s="196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7"/>
      <c r="CV42" s="14"/>
      <c r="CW42" s="14"/>
      <c r="CX42" s="14"/>
      <c r="CY42" s="14"/>
      <c r="CZ42" s="14"/>
      <c r="DA42" s="14"/>
      <c r="DB42" s="14"/>
      <c r="DC42" s="15" t="s">
        <v>89</v>
      </c>
      <c r="DD42" s="15">
        <v>32</v>
      </c>
      <c r="DE42" s="15"/>
      <c r="DF42" s="15"/>
    </row>
    <row r="43" spans="5:110" ht="8.15" customHeight="1" x14ac:dyDescent="0.2">
      <c r="E43" s="201"/>
      <c r="F43" s="202"/>
      <c r="G43" s="226"/>
      <c r="H43" s="227"/>
      <c r="I43" s="227"/>
      <c r="J43" s="227"/>
      <c r="K43" s="227"/>
      <c r="L43" s="228"/>
      <c r="M43" s="150"/>
      <c r="N43" s="151"/>
      <c r="O43" s="151"/>
      <c r="P43" s="151"/>
      <c r="Q43" s="151"/>
      <c r="R43" s="151"/>
      <c r="S43" s="151"/>
      <c r="T43" s="151"/>
      <c r="U43" s="151"/>
      <c r="V43" s="151"/>
      <c r="W43" s="152"/>
      <c r="X43" s="289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1"/>
      <c r="AK43" s="279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1"/>
      <c r="BH43" s="292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3"/>
      <c r="BV43" s="294"/>
      <c r="BW43" s="84"/>
      <c r="BX43" s="85"/>
      <c r="BY43" s="85"/>
      <c r="BZ43" s="85"/>
      <c r="CA43" s="86"/>
      <c r="CB43" s="159"/>
      <c r="CC43" s="85"/>
      <c r="CD43" s="85"/>
      <c r="CE43" s="85"/>
      <c r="CF43" s="160"/>
      <c r="CG43" s="198"/>
      <c r="CH43" s="199"/>
      <c r="CI43" s="199"/>
      <c r="CJ43" s="199"/>
      <c r="CK43" s="199"/>
      <c r="CL43" s="199"/>
      <c r="CM43" s="199"/>
      <c r="CN43" s="199"/>
      <c r="CO43" s="199"/>
      <c r="CP43" s="199"/>
      <c r="CQ43" s="199"/>
      <c r="CR43" s="199"/>
      <c r="CS43" s="199"/>
      <c r="CT43" s="200"/>
      <c r="CV43" s="14"/>
      <c r="CW43" s="14"/>
      <c r="CX43" s="14"/>
      <c r="CY43" s="14"/>
      <c r="CZ43" s="14"/>
      <c r="DA43" s="14"/>
      <c r="DB43" s="14"/>
      <c r="DC43" s="15"/>
      <c r="DD43" s="15">
        <v>33</v>
      </c>
      <c r="DE43" s="15"/>
      <c r="DF43" s="15"/>
    </row>
    <row r="44" spans="5:110" ht="8.15" customHeight="1" x14ac:dyDescent="0.2">
      <c r="E44" s="201"/>
      <c r="F44" s="202"/>
      <c r="G44" s="226"/>
      <c r="H44" s="227"/>
      <c r="I44" s="227"/>
      <c r="J44" s="227"/>
      <c r="K44" s="227"/>
      <c r="L44" s="228"/>
      <c r="M44" s="101" t="s">
        <v>90</v>
      </c>
      <c r="N44" s="102"/>
      <c r="O44" s="102"/>
      <c r="P44" s="102"/>
      <c r="Q44" s="102"/>
      <c r="R44" s="102"/>
      <c r="S44" s="102"/>
      <c r="T44" s="102"/>
      <c r="U44" s="102"/>
      <c r="V44" s="102"/>
      <c r="W44" s="103"/>
      <c r="X44" s="107" t="s">
        <v>91</v>
      </c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195" t="s">
        <v>92</v>
      </c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7"/>
      <c r="BH44" s="189"/>
      <c r="BI44" s="190"/>
      <c r="BJ44" s="190"/>
      <c r="BK44" s="190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1"/>
      <c r="BW44" s="78"/>
      <c r="BX44" s="79"/>
      <c r="BY44" s="79"/>
      <c r="BZ44" s="79"/>
      <c r="CA44" s="80"/>
      <c r="CB44" s="82"/>
      <c r="CC44" s="82"/>
      <c r="CD44" s="82"/>
      <c r="CE44" s="82"/>
      <c r="CF44" s="131"/>
      <c r="CG44" s="213" t="s">
        <v>65</v>
      </c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5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</row>
    <row r="45" spans="5:110" ht="8.15" customHeight="1" x14ac:dyDescent="0.2">
      <c r="E45" s="201"/>
      <c r="F45" s="202"/>
      <c r="G45" s="226"/>
      <c r="H45" s="227"/>
      <c r="I45" s="227"/>
      <c r="J45" s="227"/>
      <c r="K45" s="227"/>
      <c r="L45" s="228"/>
      <c r="M45" s="101"/>
      <c r="N45" s="102"/>
      <c r="O45" s="102"/>
      <c r="P45" s="102"/>
      <c r="Q45" s="102"/>
      <c r="R45" s="102"/>
      <c r="S45" s="102"/>
      <c r="T45" s="102"/>
      <c r="U45" s="102"/>
      <c r="V45" s="102"/>
      <c r="W45" s="103"/>
      <c r="X45" s="10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195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7"/>
      <c r="BH45" s="189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1"/>
      <c r="BW45" s="81"/>
      <c r="BX45" s="82"/>
      <c r="BY45" s="82"/>
      <c r="BZ45" s="82"/>
      <c r="CA45" s="83"/>
      <c r="CB45" s="82"/>
      <c r="CC45" s="82"/>
      <c r="CD45" s="82"/>
      <c r="CE45" s="82"/>
      <c r="CF45" s="131"/>
      <c r="CG45" s="195"/>
      <c r="CH45" s="196"/>
      <c r="CI45" s="196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7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</row>
    <row r="46" spans="5:110" ht="8.15" customHeight="1" x14ac:dyDescent="0.2">
      <c r="E46" s="201"/>
      <c r="F46" s="202"/>
      <c r="G46" s="226"/>
      <c r="H46" s="227"/>
      <c r="I46" s="227"/>
      <c r="J46" s="227"/>
      <c r="K46" s="227"/>
      <c r="L46" s="228"/>
      <c r="M46" s="101"/>
      <c r="N46" s="102"/>
      <c r="O46" s="102"/>
      <c r="P46" s="102"/>
      <c r="Q46" s="102"/>
      <c r="R46" s="102"/>
      <c r="S46" s="102"/>
      <c r="T46" s="102"/>
      <c r="U46" s="102"/>
      <c r="V46" s="102"/>
      <c r="W46" s="103"/>
      <c r="X46" s="10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195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7"/>
      <c r="BH46" s="189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1"/>
      <c r="BW46" s="81"/>
      <c r="BX46" s="82"/>
      <c r="BY46" s="82"/>
      <c r="BZ46" s="82"/>
      <c r="CA46" s="83"/>
      <c r="CB46" s="82"/>
      <c r="CC46" s="82"/>
      <c r="CD46" s="82"/>
      <c r="CE46" s="82"/>
      <c r="CF46" s="131"/>
      <c r="CG46" s="195"/>
      <c r="CH46" s="196"/>
      <c r="CI46" s="196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7"/>
      <c r="CV46" s="15"/>
      <c r="CW46" s="15" t="s">
        <v>93</v>
      </c>
      <c r="CX46" s="15" t="s">
        <v>94</v>
      </c>
      <c r="CY46" s="15" t="s">
        <v>95</v>
      </c>
      <c r="CZ46" s="14"/>
      <c r="DA46" s="14"/>
      <c r="DB46" s="14"/>
      <c r="DC46" s="14"/>
      <c r="DD46" s="14"/>
      <c r="DE46" s="14"/>
      <c r="DF46" s="14"/>
    </row>
    <row r="47" spans="5:110" ht="8.15" customHeight="1" x14ac:dyDescent="0.2">
      <c r="E47" s="203"/>
      <c r="F47" s="204"/>
      <c r="G47" s="284"/>
      <c r="H47" s="285"/>
      <c r="I47" s="285"/>
      <c r="J47" s="285"/>
      <c r="K47" s="285"/>
      <c r="L47" s="286"/>
      <c r="M47" s="104"/>
      <c r="N47" s="105"/>
      <c r="O47" s="105"/>
      <c r="P47" s="105"/>
      <c r="Q47" s="105"/>
      <c r="R47" s="105"/>
      <c r="S47" s="105"/>
      <c r="T47" s="105"/>
      <c r="U47" s="105"/>
      <c r="V47" s="105"/>
      <c r="W47" s="106"/>
      <c r="X47" s="179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198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200"/>
      <c r="BH47" s="192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4"/>
      <c r="BW47" s="135"/>
      <c r="BX47" s="133"/>
      <c r="BY47" s="133"/>
      <c r="BZ47" s="133"/>
      <c r="CA47" s="136"/>
      <c r="CB47" s="133"/>
      <c r="CC47" s="133"/>
      <c r="CD47" s="133"/>
      <c r="CE47" s="133"/>
      <c r="CF47" s="134"/>
      <c r="CG47" s="198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200"/>
      <c r="CV47" s="15" t="s">
        <v>96</v>
      </c>
      <c r="CW47" s="15" t="str">
        <f>IF(BJ52="","",IF(BJ52&lt;=15,"○","×"))</f>
        <v/>
      </c>
      <c r="CX47" s="15" t="str">
        <f>IF(BO52="","",IF(BO52&lt;1000,"○","×"))</f>
        <v/>
      </c>
      <c r="CY47" s="15" t="str">
        <f>IF(OR(BJ52="",BO52=""),"",IF(AND(CW47="○",CX47="○"),"○","×"))</f>
        <v/>
      </c>
      <c r="CZ47" s="14"/>
      <c r="DA47" s="14"/>
      <c r="DB47" s="14"/>
      <c r="DC47" s="14"/>
      <c r="DD47" s="14"/>
      <c r="DE47" s="14"/>
      <c r="DF47" s="14"/>
    </row>
    <row r="48" spans="5:110" ht="8.15" customHeight="1" x14ac:dyDescent="0.2">
      <c r="E48" s="211" t="s">
        <v>97</v>
      </c>
      <c r="F48" s="212"/>
      <c r="G48" s="213" t="s">
        <v>98</v>
      </c>
      <c r="H48" s="214"/>
      <c r="I48" s="214"/>
      <c r="J48" s="214"/>
      <c r="K48" s="214"/>
      <c r="L48" s="215"/>
      <c r="M48" s="205" t="s">
        <v>99</v>
      </c>
      <c r="N48" s="124"/>
      <c r="O48" s="124"/>
      <c r="P48" s="124"/>
      <c r="Q48" s="124"/>
      <c r="R48" s="124"/>
      <c r="S48" s="124"/>
      <c r="T48" s="124"/>
      <c r="U48" s="124"/>
      <c r="V48" s="124"/>
      <c r="W48" s="125"/>
      <c r="X48" s="206" t="s">
        <v>70</v>
      </c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8" t="s">
        <v>100</v>
      </c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145"/>
      <c r="BX48" s="145"/>
      <c r="BY48" s="145"/>
      <c r="BZ48" s="145"/>
      <c r="CA48" s="146"/>
      <c r="CB48" s="158"/>
      <c r="CC48" s="145"/>
      <c r="CD48" s="145"/>
      <c r="CE48" s="145"/>
      <c r="CF48" s="145"/>
      <c r="CG48" s="213" t="s">
        <v>101</v>
      </c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5"/>
      <c r="CV48" s="15" t="s">
        <v>102</v>
      </c>
      <c r="CW48" s="15" t="str">
        <f>IF(BJ56="","",IF(BJ56&lt;=10,"○","×"))</f>
        <v/>
      </c>
      <c r="CX48" s="15" t="str">
        <f>IF(BO56="","",IF(BO56&lt;=1000,"○","×"))</f>
        <v/>
      </c>
      <c r="CY48" s="15" t="str">
        <f>IF(OR(BJ56="",BO56=""),"",IF(AND(CW48="○",CX48="○"),"○","×"))</f>
        <v/>
      </c>
      <c r="CZ48" s="14"/>
      <c r="DA48" s="14"/>
      <c r="DB48" s="14"/>
      <c r="DC48" s="14"/>
      <c r="DD48" s="14"/>
      <c r="DE48" s="14"/>
      <c r="DF48" s="14"/>
    </row>
    <row r="49" spans="5:110" ht="8.15" customHeight="1" x14ac:dyDescent="0.2">
      <c r="E49" s="201"/>
      <c r="F49" s="202"/>
      <c r="G49" s="195"/>
      <c r="H49" s="196"/>
      <c r="I49" s="196"/>
      <c r="J49" s="196"/>
      <c r="K49" s="196"/>
      <c r="L49" s="197"/>
      <c r="M49" s="150"/>
      <c r="N49" s="151"/>
      <c r="O49" s="151"/>
      <c r="P49" s="151"/>
      <c r="Q49" s="151"/>
      <c r="R49" s="151"/>
      <c r="S49" s="151"/>
      <c r="T49" s="151"/>
      <c r="U49" s="151"/>
      <c r="V49" s="151"/>
      <c r="W49" s="152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147"/>
      <c r="BX49" s="147"/>
      <c r="BY49" s="147"/>
      <c r="BZ49" s="147"/>
      <c r="CA49" s="148"/>
      <c r="CB49" s="160"/>
      <c r="CC49" s="147"/>
      <c r="CD49" s="147"/>
      <c r="CE49" s="147"/>
      <c r="CF49" s="147"/>
      <c r="CG49" s="198"/>
      <c r="CH49" s="199"/>
      <c r="CI49" s="199"/>
      <c r="CJ49" s="199"/>
      <c r="CK49" s="199"/>
      <c r="CL49" s="199"/>
      <c r="CM49" s="199"/>
      <c r="CN49" s="199"/>
      <c r="CO49" s="199"/>
      <c r="CP49" s="199"/>
      <c r="CQ49" s="199"/>
      <c r="CR49" s="199"/>
      <c r="CS49" s="199"/>
      <c r="CT49" s="200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</row>
    <row r="50" spans="5:110" ht="8.15" customHeight="1" x14ac:dyDescent="0.2">
      <c r="E50" s="201"/>
      <c r="F50" s="202"/>
      <c r="G50" s="195"/>
      <c r="H50" s="196"/>
      <c r="I50" s="196"/>
      <c r="J50" s="196"/>
      <c r="K50" s="196"/>
      <c r="L50" s="197"/>
      <c r="M50" s="153" t="s">
        <v>103</v>
      </c>
      <c r="N50" s="175"/>
      <c r="O50" s="175"/>
      <c r="P50" s="175"/>
      <c r="Q50" s="175"/>
      <c r="R50" s="175"/>
      <c r="S50" s="175"/>
      <c r="T50" s="175"/>
      <c r="U50" s="175"/>
      <c r="V50" s="175"/>
      <c r="W50" s="176"/>
      <c r="X50" s="153" t="s">
        <v>77</v>
      </c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223" t="s">
        <v>104</v>
      </c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5"/>
      <c r="BH50" s="229" t="s">
        <v>105</v>
      </c>
      <c r="BI50" s="230"/>
      <c r="BJ50" s="230"/>
      <c r="BK50" s="230"/>
      <c r="BL50" s="230"/>
      <c r="BM50" s="50"/>
      <c r="BN50" s="50"/>
      <c r="BO50" s="50"/>
      <c r="BP50" s="50"/>
      <c r="BQ50" s="50"/>
      <c r="BR50" s="50"/>
      <c r="BS50" s="50"/>
      <c r="BT50" s="50"/>
      <c r="BU50" s="50"/>
      <c r="BV50" s="51"/>
      <c r="BW50" s="189" t="str">
        <f>IF(AND(CY47="",CY48=""),"",IF(AND(CY47="○",CY48="○"),"○",""))</f>
        <v/>
      </c>
      <c r="BX50" s="190"/>
      <c r="BY50" s="190"/>
      <c r="BZ50" s="190"/>
      <c r="CA50" s="231"/>
      <c r="CB50" s="190" t="str">
        <f>IF(AND(CY47="",CY48=""),"",IF(OR(CY47="×",CY48="×"),"○",""))</f>
        <v/>
      </c>
      <c r="CC50" s="190"/>
      <c r="CD50" s="190"/>
      <c r="CE50" s="190"/>
      <c r="CF50" s="191"/>
      <c r="CG50" s="282" t="s">
        <v>106</v>
      </c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83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</row>
    <row r="51" spans="5:110" ht="8.15" customHeight="1" x14ac:dyDescent="0.2">
      <c r="E51" s="201"/>
      <c r="F51" s="202"/>
      <c r="G51" s="195"/>
      <c r="H51" s="196"/>
      <c r="I51" s="196"/>
      <c r="J51" s="196"/>
      <c r="K51" s="196"/>
      <c r="L51" s="197"/>
      <c r="M51" s="107"/>
      <c r="N51" s="177"/>
      <c r="O51" s="177"/>
      <c r="P51" s="177"/>
      <c r="Q51" s="177"/>
      <c r="R51" s="177"/>
      <c r="S51" s="177"/>
      <c r="T51" s="177"/>
      <c r="U51" s="177"/>
      <c r="V51" s="177"/>
      <c r="W51" s="178"/>
      <c r="X51" s="10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8"/>
      <c r="AK51" s="226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8"/>
      <c r="BH51" s="87"/>
      <c r="BI51" s="88"/>
      <c r="BJ51" s="88"/>
      <c r="BK51" s="88"/>
      <c r="BL51" s="88"/>
      <c r="BM51" s="53"/>
      <c r="BN51" s="53"/>
      <c r="BO51" s="53"/>
      <c r="BP51" s="53"/>
      <c r="BQ51" s="53"/>
      <c r="BR51" s="53"/>
      <c r="BS51" s="53"/>
      <c r="BT51" s="53"/>
      <c r="BU51" s="53"/>
      <c r="BV51" s="54"/>
      <c r="BW51" s="189"/>
      <c r="BX51" s="190"/>
      <c r="BY51" s="190"/>
      <c r="BZ51" s="190"/>
      <c r="CA51" s="231"/>
      <c r="CB51" s="190"/>
      <c r="CC51" s="190"/>
      <c r="CD51" s="190"/>
      <c r="CE51" s="190"/>
      <c r="CF51" s="191"/>
      <c r="CG51" s="226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227"/>
      <c r="CT51" s="228"/>
      <c r="CV51" s="14"/>
      <c r="CW51" s="14"/>
      <c r="CX51" s="14"/>
      <c r="CY51" s="15">
        <v>1</v>
      </c>
      <c r="CZ51" s="15">
        <v>2</v>
      </c>
      <c r="DA51" s="15">
        <v>3</v>
      </c>
      <c r="DB51" s="15">
        <v>4</v>
      </c>
      <c r="DC51" s="14"/>
      <c r="DD51" s="14"/>
      <c r="DE51" s="14"/>
      <c r="DF51" s="14"/>
    </row>
    <row r="52" spans="5:110" ht="8.15" customHeight="1" x14ac:dyDescent="0.2">
      <c r="E52" s="201"/>
      <c r="F52" s="202"/>
      <c r="G52" s="195"/>
      <c r="H52" s="196"/>
      <c r="I52" s="196"/>
      <c r="J52" s="196"/>
      <c r="K52" s="196"/>
      <c r="L52" s="197"/>
      <c r="M52" s="107"/>
      <c r="N52" s="177"/>
      <c r="O52" s="177"/>
      <c r="P52" s="177"/>
      <c r="Q52" s="177"/>
      <c r="R52" s="177"/>
      <c r="S52" s="177"/>
      <c r="T52" s="177"/>
      <c r="U52" s="177"/>
      <c r="V52" s="177"/>
      <c r="W52" s="178"/>
      <c r="X52" s="10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8"/>
      <c r="AK52" s="226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8"/>
      <c r="BH52" s="55"/>
      <c r="BI52" s="53"/>
      <c r="BJ52" s="161"/>
      <c r="BK52" s="161"/>
      <c r="BL52" s="161"/>
      <c r="BM52" s="88" t="s">
        <v>93</v>
      </c>
      <c r="BN52" s="88"/>
      <c r="BO52" s="161"/>
      <c r="BP52" s="161"/>
      <c r="BQ52" s="161"/>
      <c r="BR52" s="161"/>
      <c r="BS52" s="161"/>
      <c r="BT52" s="88" t="s">
        <v>107</v>
      </c>
      <c r="BU52" s="88"/>
      <c r="BV52" s="174"/>
      <c r="BW52" s="189"/>
      <c r="BX52" s="190"/>
      <c r="BY52" s="190"/>
      <c r="BZ52" s="190"/>
      <c r="CA52" s="231"/>
      <c r="CB52" s="190"/>
      <c r="CC52" s="190"/>
      <c r="CD52" s="190"/>
      <c r="CE52" s="190"/>
      <c r="CF52" s="191"/>
      <c r="CG52" s="226"/>
      <c r="CH52" s="227"/>
      <c r="CI52" s="227"/>
      <c r="CJ52" s="227"/>
      <c r="CK52" s="227"/>
      <c r="CL52" s="227"/>
      <c r="CM52" s="227"/>
      <c r="CN52" s="227"/>
      <c r="CO52" s="227"/>
      <c r="CP52" s="227"/>
      <c r="CQ52" s="227"/>
      <c r="CR52" s="227"/>
      <c r="CS52" s="227"/>
      <c r="CT52" s="228"/>
      <c r="CU52" s="53"/>
      <c r="CV52" s="14"/>
      <c r="CW52" s="14"/>
      <c r="CX52" s="14"/>
      <c r="CY52" s="15"/>
      <c r="CZ52" s="15"/>
      <c r="DA52" s="15"/>
      <c r="DB52" s="15"/>
      <c r="DC52" s="14"/>
      <c r="DD52" s="22"/>
      <c r="DE52" s="15"/>
      <c r="DF52" s="14"/>
    </row>
    <row r="53" spans="5:110" ht="8.15" customHeight="1" x14ac:dyDescent="0.2">
      <c r="E53" s="201"/>
      <c r="F53" s="202"/>
      <c r="G53" s="195"/>
      <c r="H53" s="196"/>
      <c r="I53" s="196"/>
      <c r="J53" s="196"/>
      <c r="K53" s="196"/>
      <c r="L53" s="197"/>
      <c r="M53" s="107"/>
      <c r="N53" s="177"/>
      <c r="O53" s="177"/>
      <c r="P53" s="177"/>
      <c r="Q53" s="177"/>
      <c r="R53" s="177"/>
      <c r="S53" s="177"/>
      <c r="T53" s="177"/>
      <c r="U53" s="177"/>
      <c r="V53" s="177"/>
      <c r="W53" s="178"/>
      <c r="X53" s="10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226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8"/>
      <c r="BH53" s="53"/>
      <c r="BI53" s="53"/>
      <c r="BJ53" s="162"/>
      <c r="BK53" s="162"/>
      <c r="BL53" s="162"/>
      <c r="BM53" s="88"/>
      <c r="BN53" s="88"/>
      <c r="BO53" s="162"/>
      <c r="BP53" s="162"/>
      <c r="BQ53" s="162"/>
      <c r="BR53" s="162"/>
      <c r="BS53" s="162"/>
      <c r="BT53" s="88"/>
      <c r="BU53" s="88"/>
      <c r="BV53" s="174"/>
      <c r="BW53" s="189"/>
      <c r="BX53" s="190"/>
      <c r="BY53" s="190"/>
      <c r="BZ53" s="190"/>
      <c r="CA53" s="231"/>
      <c r="CB53" s="190"/>
      <c r="CC53" s="190"/>
      <c r="CD53" s="190"/>
      <c r="CE53" s="190"/>
      <c r="CF53" s="191"/>
      <c r="CG53" s="226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8"/>
      <c r="CU53" s="53"/>
      <c r="CV53" s="14"/>
      <c r="CW53" s="14"/>
      <c r="CX53" s="14"/>
      <c r="CY53" s="15" t="e">
        <f>VLOOKUP(AW9,DD53:DE55,2,0)</f>
        <v>#N/A</v>
      </c>
      <c r="CZ53" s="15" t="s">
        <v>1</v>
      </c>
      <c r="DA53" s="15" t="s">
        <v>3</v>
      </c>
      <c r="DB53" s="15" t="s">
        <v>5</v>
      </c>
      <c r="DC53" s="14"/>
      <c r="DD53" s="22" t="s">
        <v>1</v>
      </c>
      <c r="DE53" s="15">
        <v>2</v>
      </c>
      <c r="DF53" s="14"/>
    </row>
    <row r="54" spans="5:110" ht="8.15" customHeight="1" x14ac:dyDescent="0.2">
      <c r="E54" s="201"/>
      <c r="F54" s="202"/>
      <c r="G54" s="195"/>
      <c r="H54" s="196"/>
      <c r="I54" s="196"/>
      <c r="J54" s="196"/>
      <c r="K54" s="196"/>
      <c r="L54" s="197"/>
      <c r="M54" s="107"/>
      <c r="N54" s="177"/>
      <c r="O54" s="177"/>
      <c r="P54" s="177"/>
      <c r="Q54" s="177"/>
      <c r="R54" s="177"/>
      <c r="S54" s="177"/>
      <c r="T54" s="177"/>
      <c r="U54" s="177"/>
      <c r="V54" s="177"/>
      <c r="W54" s="178"/>
      <c r="X54" s="10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8"/>
      <c r="AK54" s="87" t="s">
        <v>108</v>
      </c>
      <c r="AL54" s="88"/>
      <c r="AM54" s="88"/>
      <c r="AN54" s="88"/>
      <c r="AO54" s="88"/>
      <c r="AP54" s="88"/>
      <c r="AQ54" s="88"/>
      <c r="AR54" s="88">
        <v>15</v>
      </c>
      <c r="AS54" s="88"/>
      <c r="AT54" s="88"/>
      <c r="AU54" s="88"/>
      <c r="AV54" s="88"/>
      <c r="AW54" s="88" t="s">
        <v>93</v>
      </c>
      <c r="AX54" s="88"/>
      <c r="AY54" s="88">
        <v>1000</v>
      </c>
      <c r="AZ54" s="88"/>
      <c r="BA54" s="88"/>
      <c r="BB54" s="88"/>
      <c r="BC54" s="88"/>
      <c r="BD54" s="88" t="s">
        <v>107</v>
      </c>
      <c r="BE54" s="88"/>
      <c r="BF54" s="88"/>
      <c r="BG54" s="54"/>
      <c r="BH54" s="88" t="s">
        <v>109</v>
      </c>
      <c r="BI54" s="88"/>
      <c r="BJ54" s="88"/>
      <c r="BK54" s="88"/>
      <c r="BL54" s="88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189"/>
      <c r="BX54" s="190"/>
      <c r="BY54" s="190"/>
      <c r="BZ54" s="190"/>
      <c r="CA54" s="231"/>
      <c r="CB54" s="190"/>
      <c r="CC54" s="190"/>
      <c r="CD54" s="190"/>
      <c r="CE54" s="190"/>
      <c r="CF54" s="191"/>
      <c r="CG54" s="226"/>
      <c r="CH54" s="227"/>
      <c r="CI54" s="227"/>
      <c r="CJ54" s="227"/>
      <c r="CK54" s="227"/>
      <c r="CL54" s="227"/>
      <c r="CM54" s="227"/>
      <c r="CN54" s="227"/>
      <c r="CO54" s="227"/>
      <c r="CP54" s="227"/>
      <c r="CQ54" s="227"/>
      <c r="CR54" s="227"/>
      <c r="CS54" s="227"/>
      <c r="CT54" s="228"/>
      <c r="CU54" s="56"/>
      <c r="CV54" s="19"/>
      <c r="CW54" s="15"/>
      <c r="CX54" s="14"/>
      <c r="CY54" s="15" t="s">
        <v>6</v>
      </c>
      <c r="CZ54" s="20">
        <v>620</v>
      </c>
      <c r="DA54" s="15">
        <v>620</v>
      </c>
      <c r="DB54" s="15">
        <v>660</v>
      </c>
      <c r="DC54" s="14"/>
      <c r="DD54" s="22" t="s">
        <v>3</v>
      </c>
      <c r="DE54" s="15">
        <v>3</v>
      </c>
      <c r="DF54" s="14"/>
    </row>
    <row r="55" spans="5:110" ht="8.15" customHeight="1" x14ac:dyDescent="0.2">
      <c r="E55" s="201"/>
      <c r="F55" s="202"/>
      <c r="G55" s="195"/>
      <c r="H55" s="196"/>
      <c r="I55" s="196"/>
      <c r="J55" s="196"/>
      <c r="K55" s="196"/>
      <c r="L55" s="197"/>
      <c r="M55" s="107"/>
      <c r="N55" s="177"/>
      <c r="O55" s="177"/>
      <c r="P55" s="177"/>
      <c r="Q55" s="177"/>
      <c r="R55" s="177"/>
      <c r="S55" s="177"/>
      <c r="T55" s="177"/>
      <c r="U55" s="177"/>
      <c r="V55" s="177"/>
      <c r="W55" s="178"/>
      <c r="X55" s="10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8"/>
      <c r="AK55" s="87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54"/>
      <c r="BH55" s="88"/>
      <c r="BI55" s="88"/>
      <c r="BJ55" s="88"/>
      <c r="BK55" s="88"/>
      <c r="BL55" s="88"/>
      <c r="BM55" s="53"/>
      <c r="BN55" s="53"/>
      <c r="BO55" s="53"/>
      <c r="BP55" s="53"/>
      <c r="BQ55" s="53"/>
      <c r="BR55" s="53"/>
      <c r="BS55" s="53"/>
      <c r="BT55" s="53"/>
      <c r="BU55" s="53"/>
      <c r="BV55" s="54"/>
      <c r="BW55" s="189"/>
      <c r="BX55" s="190"/>
      <c r="BY55" s="190"/>
      <c r="BZ55" s="190"/>
      <c r="CA55" s="231"/>
      <c r="CB55" s="190"/>
      <c r="CC55" s="190"/>
      <c r="CD55" s="190"/>
      <c r="CE55" s="190"/>
      <c r="CF55" s="191"/>
      <c r="CG55" s="226"/>
      <c r="CH55" s="227"/>
      <c r="CI55" s="227"/>
      <c r="CJ55" s="227"/>
      <c r="CK55" s="227"/>
      <c r="CL55" s="227"/>
      <c r="CM55" s="227"/>
      <c r="CN55" s="227"/>
      <c r="CO55" s="227"/>
      <c r="CP55" s="227"/>
      <c r="CQ55" s="227"/>
      <c r="CR55" s="227"/>
      <c r="CS55" s="227"/>
      <c r="CT55" s="228"/>
      <c r="CU55" s="56"/>
      <c r="CV55" s="19"/>
      <c r="CW55" s="15"/>
      <c r="CX55" s="14"/>
      <c r="CY55" s="15" t="s">
        <v>8</v>
      </c>
      <c r="CZ55" s="20">
        <v>860</v>
      </c>
      <c r="DA55" s="15">
        <v>860</v>
      </c>
      <c r="DB55" s="15">
        <v>930</v>
      </c>
      <c r="DC55" s="14"/>
      <c r="DD55" s="22" t="s">
        <v>5</v>
      </c>
      <c r="DE55" s="15">
        <v>4</v>
      </c>
      <c r="DF55" s="14"/>
    </row>
    <row r="56" spans="5:110" ht="8.15" customHeight="1" x14ac:dyDescent="0.2">
      <c r="E56" s="201"/>
      <c r="F56" s="202"/>
      <c r="G56" s="195"/>
      <c r="H56" s="196"/>
      <c r="I56" s="196"/>
      <c r="J56" s="196"/>
      <c r="K56" s="196"/>
      <c r="L56" s="197"/>
      <c r="M56" s="107"/>
      <c r="N56" s="177"/>
      <c r="O56" s="177"/>
      <c r="P56" s="177"/>
      <c r="Q56" s="177"/>
      <c r="R56" s="177"/>
      <c r="S56" s="177"/>
      <c r="T56" s="177"/>
      <c r="U56" s="177"/>
      <c r="V56" s="177"/>
      <c r="W56" s="178"/>
      <c r="X56" s="10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8"/>
      <c r="AK56" s="87" t="s">
        <v>109</v>
      </c>
      <c r="AL56" s="88"/>
      <c r="AM56" s="88"/>
      <c r="AN56" s="88"/>
      <c r="AO56" s="88"/>
      <c r="AP56" s="88"/>
      <c r="AQ56" s="88"/>
      <c r="AR56" s="88">
        <v>10</v>
      </c>
      <c r="AS56" s="88"/>
      <c r="AT56" s="88"/>
      <c r="AU56" s="88"/>
      <c r="AV56" s="88"/>
      <c r="AW56" s="88" t="s">
        <v>93</v>
      </c>
      <c r="AX56" s="88"/>
      <c r="AY56" s="88">
        <v>1000</v>
      </c>
      <c r="AZ56" s="88"/>
      <c r="BA56" s="88"/>
      <c r="BB56" s="88"/>
      <c r="BC56" s="88"/>
      <c r="BD56" s="88" t="s">
        <v>107</v>
      </c>
      <c r="BE56" s="88"/>
      <c r="BF56" s="88"/>
      <c r="BG56" s="54"/>
      <c r="BH56" s="55"/>
      <c r="BI56" s="53"/>
      <c r="BJ56" s="161"/>
      <c r="BK56" s="161"/>
      <c r="BL56" s="161"/>
      <c r="BM56" s="88" t="s">
        <v>93</v>
      </c>
      <c r="BN56" s="88"/>
      <c r="BO56" s="161"/>
      <c r="BP56" s="161"/>
      <c r="BQ56" s="161"/>
      <c r="BR56" s="161"/>
      <c r="BS56" s="161"/>
      <c r="BT56" s="88" t="s">
        <v>107</v>
      </c>
      <c r="BU56" s="88"/>
      <c r="BV56" s="88"/>
      <c r="BW56" s="189"/>
      <c r="BX56" s="190"/>
      <c r="BY56" s="190"/>
      <c r="BZ56" s="190"/>
      <c r="CA56" s="231"/>
      <c r="CB56" s="190"/>
      <c r="CC56" s="190"/>
      <c r="CD56" s="190"/>
      <c r="CE56" s="190"/>
      <c r="CF56" s="191"/>
      <c r="CG56" s="226"/>
      <c r="CH56" s="227"/>
      <c r="CI56" s="227"/>
      <c r="CJ56" s="227"/>
      <c r="CK56" s="227"/>
      <c r="CL56" s="227"/>
      <c r="CM56" s="227"/>
      <c r="CN56" s="227"/>
      <c r="CO56" s="227"/>
      <c r="CP56" s="227"/>
      <c r="CQ56" s="227"/>
      <c r="CR56" s="227"/>
      <c r="CS56" s="227"/>
      <c r="CT56" s="228"/>
      <c r="CU56" s="56"/>
      <c r="CV56" s="21"/>
      <c r="CW56" s="14"/>
      <c r="CX56" s="14"/>
      <c r="CY56" s="14"/>
      <c r="CZ56" s="14"/>
      <c r="DA56" s="17"/>
      <c r="DB56" s="17"/>
      <c r="DC56" s="14"/>
      <c r="DD56" s="14"/>
      <c r="DE56" s="14"/>
      <c r="DF56" s="14"/>
    </row>
    <row r="57" spans="5:110" ht="8.15" customHeight="1" x14ac:dyDescent="0.2">
      <c r="E57" s="201"/>
      <c r="F57" s="202"/>
      <c r="G57" s="195"/>
      <c r="H57" s="196"/>
      <c r="I57" s="196"/>
      <c r="J57" s="196"/>
      <c r="K57" s="196"/>
      <c r="L57" s="197"/>
      <c r="M57" s="10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10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87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54"/>
      <c r="BH57" s="53"/>
      <c r="BI57" s="53"/>
      <c r="BJ57" s="162"/>
      <c r="BK57" s="162"/>
      <c r="BL57" s="162"/>
      <c r="BM57" s="88"/>
      <c r="BN57" s="88"/>
      <c r="BO57" s="162"/>
      <c r="BP57" s="162"/>
      <c r="BQ57" s="162"/>
      <c r="BR57" s="162"/>
      <c r="BS57" s="162"/>
      <c r="BT57" s="88"/>
      <c r="BU57" s="88"/>
      <c r="BV57" s="88"/>
      <c r="BW57" s="189"/>
      <c r="BX57" s="190"/>
      <c r="BY57" s="190"/>
      <c r="BZ57" s="190"/>
      <c r="CA57" s="231"/>
      <c r="CB57" s="190"/>
      <c r="CC57" s="190"/>
      <c r="CD57" s="190"/>
      <c r="CE57" s="190"/>
      <c r="CF57" s="191"/>
      <c r="CG57" s="226"/>
      <c r="CH57" s="227"/>
      <c r="CI57" s="227"/>
      <c r="CJ57" s="227"/>
      <c r="CK57" s="227"/>
      <c r="CL57" s="227"/>
      <c r="CM57" s="227"/>
      <c r="CN57" s="227"/>
      <c r="CO57" s="227"/>
      <c r="CP57" s="227"/>
      <c r="CQ57" s="227"/>
      <c r="CR57" s="227"/>
      <c r="CS57" s="227"/>
      <c r="CT57" s="228"/>
      <c r="CU57" s="56"/>
      <c r="CV57" s="21"/>
      <c r="CW57" s="14"/>
      <c r="CX57" s="14"/>
      <c r="CY57" s="14"/>
      <c r="CZ57" s="14"/>
      <c r="DA57" s="14"/>
      <c r="DB57" s="14"/>
      <c r="DC57" s="14"/>
      <c r="DD57" s="14"/>
      <c r="DE57" s="14"/>
      <c r="DF57" s="14"/>
    </row>
    <row r="58" spans="5:110" ht="8.15" customHeight="1" x14ac:dyDescent="0.2">
      <c r="E58" s="203"/>
      <c r="F58" s="204"/>
      <c r="G58" s="198"/>
      <c r="H58" s="199"/>
      <c r="I58" s="199"/>
      <c r="J58" s="199"/>
      <c r="K58" s="199"/>
      <c r="L58" s="200"/>
      <c r="M58" s="179"/>
      <c r="N58" s="180"/>
      <c r="O58" s="180"/>
      <c r="P58" s="180"/>
      <c r="Q58" s="180"/>
      <c r="R58" s="180"/>
      <c r="S58" s="180"/>
      <c r="T58" s="180"/>
      <c r="U58" s="180"/>
      <c r="V58" s="180"/>
      <c r="W58" s="181"/>
      <c r="X58" s="179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1"/>
      <c r="AK58" s="65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66"/>
      <c r="BH58" s="65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66"/>
      <c r="BW58" s="192"/>
      <c r="BX58" s="193"/>
      <c r="BY58" s="193"/>
      <c r="BZ58" s="193"/>
      <c r="CA58" s="232"/>
      <c r="CB58" s="193"/>
      <c r="CC58" s="193"/>
      <c r="CD58" s="193"/>
      <c r="CE58" s="193"/>
      <c r="CF58" s="194"/>
      <c r="CG58" s="284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6"/>
      <c r="CU58" s="56"/>
      <c r="CV58" s="21"/>
      <c r="CW58" s="14"/>
      <c r="CX58" s="14"/>
      <c r="CY58" s="14"/>
      <c r="CZ58" s="14"/>
      <c r="DA58" s="14"/>
      <c r="DB58" s="14"/>
      <c r="DC58" s="14"/>
      <c r="DD58" s="14"/>
      <c r="DE58" s="14"/>
      <c r="DF58" s="14"/>
    </row>
    <row r="59" spans="5:110" ht="8.15" customHeight="1" x14ac:dyDescent="0.2">
      <c r="E59" s="201" t="s">
        <v>35</v>
      </c>
      <c r="F59" s="202"/>
      <c r="G59" s="195" t="s">
        <v>30</v>
      </c>
      <c r="H59" s="196"/>
      <c r="I59" s="196"/>
      <c r="J59" s="196"/>
      <c r="K59" s="196"/>
      <c r="L59" s="197"/>
      <c r="M59" s="142" t="s">
        <v>110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4"/>
      <c r="X59" s="137" t="s">
        <v>70</v>
      </c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49"/>
      <c r="AK59" s="153" t="s">
        <v>111</v>
      </c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49"/>
      <c r="BH59" s="137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68"/>
      <c r="BW59" s="78"/>
      <c r="BX59" s="79"/>
      <c r="BY59" s="79"/>
      <c r="BZ59" s="79"/>
      <c r="CA59" s="80"/>
      <c r="CB59" s="336"/>
      <c r="CC59" s="336"/>
      <c r="CD59" s="336"/>
      <c r="CE59" s="336"/>
      <c r="CF59" s="337"/>
      <c r="CG59" s="127" t="s">
        <v>65</v>
      </c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56"/>
      <c r="CV59" s="21"/>
      <c r="CW59" s="14"/>
      <c r="CX59" s="14"/>
      <c r="CY59" s="15" t="e">
        <f>VLOOKUP(AW9,DD53:DE55,2,0)</f>
        <v>#N/A</v>
      </c>
      <c r="CZ59" s="15" t="s">
        <v>1</v>
      </c>
      <c r="DA59" s="15" t="s">
        <v>3</v>
      </c>
      <c r="DB59" s="15" t="s">
        <v>5</v>
      </c>
      <c r="DC59" s="14"/>
      <c r="DD59" s="14"/>
      <c r="DE59" s="14"/>
      <c r="DF59" s="14"/>
    </row>
    <row r="60" spans="5:110" ht="8.15" customHeight="1" x14ac:dyDescent="0.2">
      <c r="E60" s="201"/>
      <c r="F60" s="202"/>
      <c r="G60" s="195"/>
      <c r="H60" s="196"/>
      <c r="I60" s="196"/>
      <c r="J60" s="196"/>
      <c r="K60" s="196"/>
      <c r="L60" s="197"/>
      <c r="M60" s="142"/>
      <c r="N60" s="143"/>
      <c r="O60" s="143"/>
      <c r="P60" s="143"/>
      <c r="Q60" s="143"/>
      <c r="R60" s="143"/>
      <c r="S60" s="143"/>
      <c r="T60" s="143"/>
      <c r="U60" s="143"/>
      <c r="V60" s="143"/>
      <c r="W60" s="144"/>
      <c r="X60" s="101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3"/>
      <c r="AK60" s="107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3"/>
      <c r="BH60" s="101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69"/>
      <c r="BW60" s="81"/>
      <c r="BX60" s="82"/>
      <c r="BY60" s="82"/>
      <c r="BZ60" s="82"/>
      <c r="CA60" s="83"/>
      <c r="CB60" s="338"/>
      <c r="CC60" s="338"/>
      <c r="CD60" s="338"/>
      <c r="CE60" s="338"/>
      <c r="CF60" s="339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56"/>
      <c r="CV60" s="3"/>
      <c r="CZ60"/>
      <c r="DA60"/>
      <c r="DB60"/>
    </row>
    <row r="61" spans="5:110" ht="8.15" customHeight="1" x14ac:dyDescent="0.2">
      <c r="E61" s="201"/>
      <c r="F61" s="202"/>
      <c r="G61" s="195"/>
      <c r="H61" s="196"/>
      <c r="I61" s="196"/>
      <c r="J61" s="196"/>
      <c r="K61" s="196"/>
      <c r="L61" s="197"/>
      <c r="M61" s="142"/>
      <c r="N61" s="143"/>
      <c r="O61" s="143"/>
      <c r="P61" s="143"/>
      <c r="Q61" s="143"/>
      <c r="R61" s="143"/>
      <c r="S61" s="143"/>
      <c r="T61" s="143"/>
      <c r="U61" s="143"/>
      <c r="V61" s="143"/>
      <c r="W61" s="144"/>
      <c r="X61" s="101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3"/>
      <c r="AK61" s="101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3"/>
      <c r="BH61" s="101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69"/>
      <c r="BW61" s="81"/>
      <c r="BX61" s="82"/>
      <c r="BY61" s="82"/>
      <c r="BZ61" s="82"/>
      <c r="CA61" s="83"/>
      <c r="CB61" s="338"/>
      <c r="CC61" s="338"/>
      <c r="CD61" s="338"/>
      <c r="CE61" s="338"/>
      <c r="CF61" s="339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56"/>
      <c r="CV61" s="3"/>
    </row>
    <row r="62" spans="5:110" ht="8.15" customHeight="1" x14ac:dyDescent="0.2">
      <c r="E62" s="201"/>
      <c r="F62" s="202"/>
      <c r="G62" s="195"/>
      <c r="H62" s="196"/>
      <c r="I62" s="196"/>
      <c r="J62" s="196"/>
      <c r="K62" s="196"/>
      <c r="L62" s="197"/>
      <c r="M62" s="142"/>
      <c r="N62" s="143"/>
      <c r="O62" s="143"/>
      <c r="P62" s="143"/>
      <c r="Q62" s="143"/>
      <c r="R62" s="143"/>
      <c r="S62" s="143"/>
      <c r="T62" s="143"/>
      <c r="U62" s="143"/>
      <c r="V62" s="143"/>
      <c r="W62" s="144"/>
      <c r="X62" s="150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2"/>
      <c r="AK62" s="150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2"/>
      <c r="BH62" s="150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70"/>
      <c r="BW62" s="84"/>
      <c r="BX62" s="85"/>
      <c r="BY62" s="85"/>
      <c r="BZ62" s="85"/>
      <c r="CA62" s="86"/>
      <c r="CB62" s="340"/>
      <c r="CC62" s="340"/>
      <c r="CD62" s="340"/>
      <c r="CE62" s="340"/>
      <c r="CF62" s="341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56"/>
      <c r="CV62" s="3"/>
    </row>
    <row r="63" spans="5:110" ht="8.15" customHeight="1" x14ac:dyDescent="0.2">
      <c r="E63" s="201"/>
      <c r="F63" s="202"/>
      <c r="G63" s="195"/>
      <c r="H63" s="196"/>
      <c r="I63" s="196"/>
      <c r="J63" s="196"/>
      <c r="K63" s="196"/>
      <c r="L63" s="197"/>
      <c r="M63" s="142" t="s">
        <v>112</v>
      </c>
      <c r="N63" s="143"/>
      <c r="O63" s="143"/>
      <c r="P63" s="143"/>
      <c r="Q63" s="143"/>
      <c r="R63" s="143"/>
      <c r="S63" s="143"/>
      <c r="T63" s="143"/>
      <c r="U63" s="143"/>
      <c r="V63" s="143"/>
      <c r="W63" s="144"/>
      <c r="X63" s="167" t="s">
        <v>113</v>
      </c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9"/>
      <c r="AK63" s="167" t="s">
        <v>114</v>
      </c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9"/>
      <c r="BH63" s="71"/>
      <c r="BI63" s="72"/>
      <c r="BJ63" s="72"/>
      <c r="BK63" s="72"/>
      <c r="BL63" s="72"/>
      <c r="BM63" s="72"/>
      <c r="BN63" s="277"/>
      <c r="BO63" s="277"/>
      <c r="BP63" s="277"/>
      <c r="BQ63" s="277"/>
      <c r="BR63" s="277"/>
      <c r="BS63" s="72"/>
      <c r="BT63" s="72"/>
      <c r="BU63" s="72"/>
      <c r="BV63" s="27"/>
      <c r="BW63" s="301" t="str">
        <f>IF(BN64="","",IF(BN64&lt;=AU67,"○",""))</f>
        <v/>
      </c>
      <c r="BX63" s="302"/>
      <c r="BY63" s="302"/>
      <c r="BZ63" s="302"/>
      <c r="CA63" s="303"/>
      <c r="CB63" s="342" t="str">
        <f>IF(BN64="","",IF(BN64&gt;AU67,"○",""))</f>
        <v/>
      </c>
      <c r="CC63" s="343"/>
      <c r="CD63" s="343"/>
      <c r="CE63" s="343"/>
      <c r="CF63" s="344"/>
      <c r="CG63" s="126" t="s">
        <v>115</v>
      </c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</row>
    <row r="64" spans="5:110" ht="8.15" customHeight="1" x14ac:dyDescent="0.2">
      <c r="E64" s="201"/>
      <c r="F64" s="202"/>
      <c r="G64" s="195"/>
      <c r="H64" s="196"/>
      <c r="I64" s="196"/>
      <c r="J64" s="196"/>
      <c r="K64" s="196"/>
      <c r="L64" s="197"/>
      <c r="M64" s="142"/>
      <c r="N64" s="143"/>
      <c r="O64" s="143"/>
      <c r="P64" s="143"/>
      <c r="Q64" s="143"/>
      <c r="R64" s="143"/>
      <c r="S64" s="143"/>
      <c r="T64" s="143"/>
      <c r="U64" s="143"/>
      <c r="V64" s="143"/>
      <c r="W64" s="144"/>
      <c r="X64" s="170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9"/>
      <c r="AK64" s="167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9"/>
      <c r="BH64" s="305" t="s">
        <v>116</v>
      </c>
      <c r="BI64" s="306"/>
      <c r="BJ64" s="306"/>
      <c r="BK64" s="306"/>
      <c r="BL64" s="306"/>
      <c r="BM64" s="306"/>
      <c r="BN64" s="273"/>
      <c r="BO64" s="273"/>
      <c r="BP64" s="273"/>
      <c r="BQ64" s="273"/>
      <c r="BR64" s="273"/>
      <c r="BS64" s="272" t="s">
        <v>85</v>
      </c>
      <c r="BT64" s="309"/>
      <c r="BU64" s="309"/>
      <c r="BV64" s="25"/>
      <c r="BW64" s="189"/>
      <c r="BX64" s="190"/>
      <c r="BY64" s="190"/>
      <c r="BZ64" s="190"/>
      <c r="CA64" s="231"/>
      <c r="CB64" s="342"/>
      <c r="CC64" s="343"/>
      <c r="CD64" s="343"/>
      <c r="CE64" s="343"/>
      <c r="CF64" s="344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</row>
    <row r="65" spans="5:110" ht="8.15" customHeight="1" x14ac:dyDescent="0.2">
      <c r="E65" s="201"/>
      <c r="F65" s="202"/>
      <c r="G65" s="195"/>
      <c r="H65" s="196"/>
      <c r="I65" s="196"/>
      <c r="J65" s="196"/>
      <c r="K65" s="196"/>
      <c r="L65" s="197"/>
      <c r="M65" s="142"/>
      <c r="N65" s="143"/>
      <c r="O65" s="143"/>
      <c r="P65" s="143"/>
      <c r="Q65" s="143"/>
      <c r="R65" s="143"/>
      <c r="S65" s="143"/>
      <c r="T65" s="143"/>
      <c r="U65" s="143"/>
      <c r="V65" s="143"/>
      <c r="W65" s="144"/>
      <c r="X65" s="170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9"/>
      <c r="AK65" s="170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9"/>
      <c r="BH65" s="307"/>
      <c r="BI65" s="306"/>
      <c r="BJ65" s="306"/>
      <c r="BK65" s="306"/>
      <c r="BL65" s="306"/>
      <c r="BM65" s="306"/>
      <c r="BN65" s="274"/>
      <c r="BO65" s="274"/>
      <c r="BP65" s="274"/>
      <c r="BQ65" s="274"/>
      <c r="BR65" s="274"/>
      <c r="BS65" s="309"/>
      <c r="BT65" s="309"/>
      <c r="BU65" s="309"/>
      <c r="BV65" s="25"/>
      <c r="BW65" s="189"/>
      <c r="BX65" s="190"/>
      <c r="BY65" s="190"/>
      <c r="BZ65" s="190"/>
      <c r="CA65" s="231"/>
      <c r="CB65" s="342"/>
      <c r="CC65" s="343"/>
      <c r="CD65" s="343"/>
      <c r="CE65" s="343"/>
      <c r="CF65" s="344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</row>
    <row r="66" spans="5:110" ht="8.15" customHeight="1" x14ac:dyDescent="0.2">
      <c r="E66" s="201"/>
      <c r="F66" s="202"/>
      <c r="G66" s="195"/>
      <c r="H66" s="196"/>
      <c r="I66" s="196"/>
      <c r="J66" s="196"/>
      <c r="K66" s="196"/>
      <c r="L66" s="197"/>
      <c r="M66" s="142"/>
      <c r="N66" s="143"/>
      <c r="O66" s="143"/>
      <c r="P66" s="143"/>
      <c r="Q66" s="143"/>
      <c r="R66" s="143"/>
      <c r="S66" s="143"/>
      <c r="T66" s="143"/>
      <c r="U66" s="143"/>
      <c r="V66" s="143"/>
      <c r="W66" s="144"/>
      <c r="X66" s="170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9"/>
      <c r="AK66" s="171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3"/>
      <c r="BH66" s="73"/>
      <c r="BI66" s="74"/>
      <c r="BJ66" s="74"/>
      <c r="BK66" s="74"/>
      <c r="BL66" s="74"/>
      <c r="BM66" s="74"/>
      <c r="BN66" s="278"/>
      <c r="BO66" s="278"/>
      <c r="BP66" s="278"/>
      <c r="BQ66" s="278"/>
      <c r="BR66" s="278"/>
      <c r="BS66" s="74"/>
      <c r="BT66" s="74"/>
      <c r="BU66" s="74"/>
      <c r="BV66" s="25"/>
      <c r="BW66" s="189"/>
      <c r="BX66" s="190"/>
      <c r="BY66" s="190"/>
      <c r="BZ66" s="190"/>
      <c r="CA66" s="231"/>
      <c r="CB66" s="342"/>
      <c r="CC66" s="343"/>
      <c r="CD66" s="343"/>
      <c r="CE66" s="343"/>
      <c r="CF66" s="344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</row>
    <row r="67" spans="5:110" ht="8.15" customHeight="1" x14ac:dyDescent="0.2">
      <c r="E67" s="201"/>
      <c r="F67" s="202"/>
      <c r="G67" s="195"/>
      <c r="H67" s="196"/>
      <c r="I67" s="196"/>
      <c r="J67" s="196"/>
      <c r="K67" s="196"/>
      <c r="L67" s="197"/>
      <c r="M67" s="142"/>
      <c r="N67" s="143"/>
      <c r="O67" s="143"/>
      <c r="P67" s="143"/>
      <c r="Q67" s="143"/>
      <c r="R67" s="143"/>
      <c r="S67" s="143"/>
      <c r="T67" s="143"/>
      <c r="U67" s="143"/>
      <c r="V67" s="143"/>
      <c r="W67" s="144"/>
      <c r="X67" s="170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9"/>
      <c r="AK67" s="43"/>
      <c r="AM67" s="38"/>
      <c r="AN67" s="38"/>
      <c r="AO67" s="38"/>
      <c r="AP67" s="88" t="s">
        <v>117</v>
      </c>
      <c r="AQ67" s="163"/>
      <c r="AR67" s="163"/>
      <c r="AS67" s="163"/>
      <c r="AT67" s="163"/>
      <c r="AU67" s="165" t="str">
        <f>IF(ISERROR(IF(CY24="","?",IF(CY24="GeN2 Comfort",CW10,CW11))),"?",IF(CY24="","?",IF(CY24="GeN2 Comfort",CW10,CW11)))</f>
        <v>?</v>
      </c>
      <c r="AV67" s="88"/>
      <c r="AW67" s="88"/>
      <c r="AX67" s="88"/>
      <c r="AY67" s="88"/>
      <c r="AZ67" s="88"/>
      <c r="BA67" s="165" t="s">
        <v>85</v>
      </c>
      <c r="BB67" s="165"/>
      <c r="BC67" s="165"/>
      <c r="BE67" s="35"/>
      <c r="BF67" s="35"/>
      <c r="BG67" s="44"/>
      <c r="BH67" s="305" t="s">
        <v>118</v>
      </c>
      <c r="BI67" s="251"/>
      <c r="BJ67" s="251"/>
      <c r="BK67" s="251"/>
      <c r="BL67" s="251"/>
      <c r="BM67" s="251"/>
      <c r="BN67" s="273"/>
      <c r="BO67" s="273"/>
      <c r="BP67" s="273"/>
      <c r="BQ67" s="273"/>
      <c r="BR67" s="273"/>
      <c r="BS67" s="271" t="s">
        <v>85</v>
      </c>
      <c r="BT67" s="272"/>
      <c r="BU67" s="272"/>
      <c r="BV67" s="25"/>
      <c r="BW67" s="189"/>
      <c r="BX67" s="190"/>
      <c r="BY67" s="190"/>
      <c r="BZ67" s="190"/>
      <c r="CA67" s="231"/>
      <c r="CB67" s="342"/>
      <c r="CC67" s="343"/>
      <c r="CD67" s="343"/>
      <c r="CE67" s="343"/>
      <c r="CF67" s="344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</row>
    <row r="68" spans="5:110" ht="8.15" customHeight="1" x14ac:dyDescent="0.2">
      <c r="E68" s="201"/>
      <c r="F68" s="202"/>
      <c r="G68" s="195"/>
      <c r="H68" s="196"/>
      <c r="I68" s="196"/>
      <c r="J68" s="196"/>
      <c r="K68" s="196"/>
      <c r="L68" s="197"/>
      <c r="M68" s="142"/>
      <c r="N68" s="143"/>
      <c r="O68" s="143"/>
      <c r="P68" s="143"/>
      <c r="Q68" s="143"/>
      <c r="R68" s="143"/>
      <c r="S68" s="143"/>
      <c r="T68" s="143"/>
      <c r="U68" s="143"/>
      <c r="V68" s="143"/>
      <c r="W68" s="144"/>
      <c r="X68" s="170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9"/>
      <c r="AK68" s="43"/>
      <c r="AL68" s="38"/>
      <c r="AM68" s="38"/>
      <c r="AN68" s="38"/>
      <c r="AO68" s="38"/>
      <c r="AP68" s="164"/>
      <c r="AQ68" s="164"/>
      <c r="AR68" s="164"/>
      <c r="AS68" s="164"/>
      <c r="AT68" s="164"/>
      <c r="AU68" s="166"/>
      <c r="AV68" s="166"/>
      <c r="AW68" s="166"/>
      <c r="AX68" s="166"/>
      <c r="AY68" s="166"/>
      <c r="AZ68" s="166"/>
      <c r="BA68" s="308"/>
      <c r="BB68" s="308"/>
      <c r="BC68" s="308"/>
      <c r="BD68" s="35"/>
      <c r="BE68" s="35"/>
      <c r="BF68" s="35"/>
      <c r="BG68" s="44"/>
      <c r="BH68" s="305"/>
      <c r="BI68" s="251"/>
      <c r="BJ68" s="251"/>
      <c r="BK68" s="251"/>
      <c r="BL68" s="251"/>
      <c r="BM68" s="251"/>
      <c r="BN68" s="274"/>
      <c r="BO68" s="274"/>
      <c r="BP68" s="274"/>
      <c r="BQ68" s="274"/>
      <c r="BR68" s="274"/>
      <c r="BS68" s="272"/>
      <c r="BT68" s="272"/>
      <c r="BU68" s="272"/>
      <c r="BV68" s="25"/>
      <c r="BW68" s="189"/>
      <c r="BX68" s="190"/>
      <c r="BY68" s="190"/>
      <c r="BZ68" s="190"/>
      <c r="CA68" s="231"/>
      <c r="CB68" s="342"/>
      <c r="CC68" s="343"/>
      <c r="CD68" s="343"/>
      <c r="CE68" s="343"/>
      <c r="CF68" s="344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</row>
    <row r="69" spans="5:110" ht="8.15" customHeight="1" x14ac:dyDescent="0.2">
      <c r="E69" s="201"/>
      <c r="F69" s="202"/>
      <c r="G69" s="195"/>
      <c r="H69" s="196"/>
      <c r="I69" s="196"/>
      <c r="J69" s="196"/>
      <c r="K69" s="196"/>
      <c r="L69" s="197"/>
      <c r="M69" s="142"/>
      <c r="N69" s="143"/>
      <c r="O69" s="143"/>
      <c r="P69" s="143"/>
      <c r="Q69" s="143"/>
      <c r="R69" s="143"/>
      <c r="S69" s="143"/>
      <c r="T69" s="143"/>
      <c r="U69" s="143"/>
      <c r="V69" s="143"/>
      <c r="W69" s="144"/>
      <c r="X69" s="170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9"/>
      <c r="AK69" s="47"/>
      <c r="AL69" s="48"/>
      <c r="AM69" s="49"/>
      <c r="AN69" s="49"/>
      <c r="AO69" s="49"/>
      <c r="AP69" s="49"/>
      <c r="AQ69" s="75"/>
      <c r="AR69" s="75"/>
      <c r="AS69" s="75"/>
      <c r="AT69" s="75"/>
      <c r="AU69" s="75"/>
      <c r="AV69" s="75"/>
      <c r="AW69" s="76"/>
      <c r="AX69" s="76"/>
      <c r="AY69" s="76"/>
      <c r="AZ69" s="76"/>
      <c r="BA69" s="48"/>
      <c r="BB69" s="48"/>
      <c r="BC69" s="48"/>
      <c r="BD69" s="48"/>
      <c r="BE69" s="48"/>
      <c r="BF69" s="48"/>
      <c r="BG69" s="67"/>
      <c r="BH69" s="29"/>
      <c r="BI69" s="30"/>
      <c r="BJ69" s="30"/>
      <c r="BK69" s="30"/>
      <c r="BL69" s="30"/>
      <c r="BM69" s="30"/>
      <c r="BN69" s="85"/>
      <c r="BO69" s="85"/>
      <c r="BP69" s="85"/>
      <c r="BQ69" s="85"/>
      <c r="BR69" s="85"/>
      <c r="BS69" s="30"/>
      <c r="BT69" s="30"/>
      <c r="BU69" s="30"/>
      <c r="BV69" s="30"/>
      <c r="BW69" s="292"/>
      <c r="BX69" s="293"/>
      <c r="BY69" s="293"/>
      <c r="BZ69" s="293"/>
      <c r="CA69" s="304"/>
      <c r="CB69" s="342"/>
      <c r="CC69" s="343"/>
      <c r="CD69" s="343"/>
      <c r="CE69" s="343"/>
      <c r="CF69" s="344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</row>
    <row r="70" spans="5:110" ht="8.15" customHeight="1" x14ac:dyDescent="0.2">
      <c r="E70" s="201"/>
      <c r="F70" s="202"/>
      <c r="G70" s="195"/>
      <c r="H70" s="196"/>
      <c r="I70" s="196"/>
      <c r="J70" s="196"/>
      <c r="K70" s="196"/>
      <c r="L70" s="197"/>
      <c r="M70" s="107" t="s">
        <v>119</v>
      </c>
      <c r="N70" s="102"/>
      <c r="O70" s="102"/>
      <c r="P70" s="102"/>
      <c r="Q70" s="102"/>
      <c r="R70" s="102"/>
      <c r="S70" s="102"/>
      <c r="T70" s="102"/>
      <c r="U70" s="102"/>
      <c r="V70" s="102"/>
      <c r="W70" s="103"/>
      <c r="X70" s="101" t="s">
        <v>70</v>
      </c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3"/>
      <c r="AK70" s="107" t="s">
        <v>120</v>
      </c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3"/>
      <c r="BH70" s="137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69"/>
      <c r="BW70" s="78"/>
      <c r="BX70" s="79"/>
      <c r="BY70" s="79"/>
      <c r="BZ70" s="79"/>
      <c r="CA70" s="80"/>
      <c r="CB70" s="130"/>
      <c r="CC70" s="82"/>
      <c r="CD70" s="82"/>
      <c r="CE70" s="82"/>
      <c r="CF70" s="131"/>
      <c r="CG70" s="127" t="s">
        <v>65</v>
      </c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</row>
    <row r="71" spans="5:110" ht="8.15" customHeight="1" x14ac:dyDescent="0.2">
      <c r="E71" s="201"/>
      <c r="F71" s="202"/>
      <c r="G71" s="195"/>
      <c r="H71" s="196"/>
      <c r="I71" s="196"/>
      <c r="J71" s="196"/>
      <c r="K71" s="196"/>
      <c r="L71" s="197"/>
      <c r="M71" s="107"/>
      <c r="N71" s="102"/>
      <c r="O71" s="102"/>
      <c r="P71" s="102"/>
      <c r="Q71" s="102"/>
      <c r="R71" s="102"/>
      <c r="S71" s="102"/>
      <c r="T71" s="102"/>
      <c r="U71" s="102"/>
      <c r="V71" s="102"/>
      <c r="W71" s="103"/>
      <c r="X71" s="101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3"/>
      <c r="AK71" s="107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3"/>
      <c r="BH71" s="101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69"/>
      <c r="BW71" s="81"/>
      <c r="BX71" s="82"/>
      <c r="BY71" s="82"/>
      <c r="BZ71" s="82"/>
      <c r="CA71" s="83"/>
      <c r="CB71" s="130"/>
      <c r="CC71" s="82"/>
      <c r="CD71" s="82"/>
      <c r="CE71" s="82"/>
      <c r="CF71" s="131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</row>
    <row r="72" spans="5:110" ht="8.15" customHeight="1" x14ac:dyDescent="0.2">
      <c r="E72" s="201"/>
      <c r="F72" s="202"/>
      <c r="G72" s="195"/>
      <c r="H72" s="196"/>
      <c r="I72" s="196"/>
      <c r="J72" s="196"/>
      <c r="K72" s="196"/>
      <c r="L72" s="197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3"/>
      <c r="X72" s="101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101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3"/>
      <c r="BH72" s="101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69"/>
      <c r="BW72" s="81"/>
      <c r="BX72" s="82"/>
      <c r="BY72" s="82"/>
      <c r="BZ72" s="82"/>
      <c r="CA72" s="83"/>
      <c r="CB72" s="130"/>
      <c r="CC72" s="82"/>
      <c r="CD72" s="82"/>
      <c r="CE72" s="82"/>
      <c r="CF72" s="131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</row>
    <row r="73" spans="5:110" ht="8.15" customHeight="1" x14ac:dyDescent="0.2">
      <c r="E73" s="203"/>
      <c r="F73" s="204"/>
      <c r="G73" s="198"/>
      <c r="H73" s="199"/>
      <c r="I73" s="199"/>
      <c r="J73" s="199"/>
      <c r="K73" s="199"/>
      <c r="L73" s="200"/>
      <c r="M73" s="104"/>
      <c r="N73" s="105"/>
      <c r="O73" s="105"/>
      <c r="P73" s="105"/>
      <c r="Q73" s="105"/>
      <c r="R73" s="105"/>
      <c r="S73" s="105"/>
      <c r="T73" s="105"/>
      <c r="U73" s="105"/>
      <c r="V73" s="105"/>
      <c r="W73" s="106"/>
      <c r="X73" s="104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104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6"/>
      <c r="BH73" s="104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77"/>
      <c r="BW73" s="135"/>
      <c r="BX73" s="133"/>
      <c r="BY73" s="133"/>
      <c r="BZ73" s="133"/>
      <c r="CA73" s="136"/>
      <c r="CB73" s="132"/>
      <c r="CC73" s="133"/>
      <c r="CD73" s="133"/>
      <c r="CE73" s="133"/>
      <c r="CF73" s="134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</row>
    <row r="74" spans="5:110" ht="8.15" customHeight="1" x14ac:dyDescent="0.2">
      <c r="E74" s="123" t="s">
        <v>121</v>
      </c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5"/>
    </row>
    <row r="75" spans="5:110" ht="8.15" customHeight="1" x14ac:dyDescent="0.2">
      <c r="E75" s="101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3"/>
    </row>
    <row r="76" spans="5:110" ht="8.15" customHeight="1" x14ac:dyDescent="0.2">
      <c r="E76" s="101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3"/>
    </row>
    <row r="77" spans="5:110" ht="8.15" customHeight="1" x14ac:dyDescent="0.2">
      <c r="E77" s="104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6"/>
    </row>
    <row r="78" spans="5:110" ht="8.15" customHeight="1" x14ac:dyDescent="0.2">
      <c r="E78" s="128" t="s">
        <v>122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Z78" s="345" t="s">
        <v>123</v>
      </c>
      <c r="DA78" s="5" t="s">
        <v>12</v>
      </c>
      <c r="DB78" s="5" t="s">
        <v>10</v>
      </c>
      <c r="DC78" s="5" t="s">
        <v>13</v>
      </c>
      <c r="DD78" s="5" t="s">
        <v>14</v>
      </c>
      <c r="DE78" s="5" t="s">
        <v>15</v>
      </c>
      <c r="DF78" s="6"/>
    </row>
    <row r="79" spans="5:110" ht="8.15" customHeight="1" x14ac:dyDescent="0.2"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Z79" s="347"/>
      <c r="DA79" s="7" t="s">
        <v>16</v>
      </c>
      <c r="DB79" s="5" t="s">
        <v>17</v>
      </c>
      <c r="DC79" s="5" t="s">
        <v>7</v>
      </c>
      <c r="DD79" s="5" t="s">
        <v>9</v>
      </c>
      <c r="DE79" s="5" t="s">
        <v>18</v>
      </c>
      <c r="DF79" s="6"/>
    </row>
    <row r="80" spans="5:110" ht="8.15" customHeight="1" x14ac:dyDescent="0.2">
      <c r="E80" s="122" t="s">
        <v>124</v>
      </c>
      <c r="F80" s="122"/>
      <c r="G80" s="122"/>
      <c r="H80" s="122" t="s">
        <v>53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 t="s">
        <v>54</v>
      </c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 t="s">
        <v>125</v>
      </c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 t="s">
        <v>126</v>
      </c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6" t="s">
        <v>127</v>
      </c>
      <c r="CC80" s="127"/>
      <c r="CD80" s="127"/>
      <c r="CE80" s="127"/>
      <c r="CF80" s="127"/>
      <c r="CZ80" s="346"/>
      <c r="DA80" s="7" t="s">
        <v>11</v>
      </c>
      <c r="DB80" s="5" t="s">
        <v>19</v>
      </c>
      <c r="DC80" s="5" t="s">
        <v>7</v>
      </c>
      <c r="DD80" s="8" t="s">
        <v>20</v>
      </c>
      <c r="DE80" s="9" t="s">
        <v>21</v>
      </c>
      <c r="DF80" s="6"/>
    </row>
    <row r="81" spans="5:110" ht="8.15" customHeight="1" x14ac:dyDescent="0.2"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7"/>
      <c r="CC81" s="127"/>
      <c r="CD81" s="127"/>
      <c r="CE81" s="127"/>
      <c r="CF81" s="127"/>
      <c r="CZ81" s="348">
        <v>1</v>
      </c>
      <c r="DA81" s="7" t="s">
        <v>22</v>
      </c>
      <c r="DB81" s="5" t="s">
        <v>23</v>
      </c>
      <c r="DC81" s="5" t="s">
        <v>7</v>
      </c>
      <c r="DD81" s="5" t="s">
        <v>24</v>
      </c>
      <c r="DE81" s="9" t="s">
        <v>21</v>
      </c>
      <c r="DF81" s="6"/>
    </row>
    <row r="82" spans="5:110" ht="8.15" customHeight="1" x14ac:dyDescent="0.2"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7"/>
      <c r="CC82" s="127"/>
      <c r="CD82" s="127"/>
      <c r="CE82" s="127"/>
      <c r="CF82" s="127"/>
      <c r="CZ82" s="349"/>
      <c r="DA82" s="7" t="s">
        <v>25</v>
      </c>
      <c r="DB82" s="5" t="s">
        <v>26</v>
      </c>
      <c r="DC82" s="5" t="s">
        <v>27</v>
      </c>
      <c r="DD82" s="5" t="s">
        <v>28</v>
      </c>
      <c r="DE82" s="9" t="s">
        <v>21</v>
      </c>
      <c r="DF82" s="6"/>
    </row>
    <row r="83" spans="5:110" ht="8.15" customHeight="1" x14ac:dyDescent="0.2">
      <c r="E83" s="89"/>
      <c r="F83" s="90"/>
      <c r="G83" s="91"/>
      <c r="H83" s="95" t="str">
        <f>(IF(OR($E83="■番号■",$E83=""),"",VLOOKUP($E83,$DA79:$DB83,2,FALSE)))</f>
        <v/>
      </c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7"/>
      <c r="X83" s="108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10"/>
      <c r="AK83" s="108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10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5"/>
      <c r="CB83" s="139"/>
      <c r="CC83" s="139"/>
      <c r="CD83" s="139"/>
      <c r="CE83" s="139"/>
      <c r="CF83" s="139"/>
      <c r="CZ83" s="345">
        <v>2</v>
      </c>
      <c r="DA83" s="7" t="s">
        <v>29</v>
      </c>
      <c r="DB83" s="5" t="s">
        <v>30</v>
      </c>
      <c r="DC83" s="5" t="s">
        <v>31</v>
      </c>
      <c r="DD83" s="10" t="s">
        <v>32</v>
      </c>
      <c r="DE83" s="5" t="s">
        <v>33</v>
      </c>
      <c r="DF83" s="6"/>
    </row>
    <row r="84" spans="5:110" ht="8.15" customHeight="1" x14ac:dyDescent="0.2">
      <c r="E84" s="92"/>
      <c r="F84" s="93"/>
      <c r="G84" s="94"/>
      <c r="H84" s="98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100"/>
      <c r="X84" s="111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3"/>
      <c r="AK84" s="297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9"/>
      <c r="BH84" s="300"/>
      <c r="BI84" s="300"/>
      <c r="BJ84" s="300"/>
      <c r="BK84" s="300"/>
      <c r="BL84" s="300"/>
      <c r="BM84" s="300"/>
      <c r="BN84" s="300"/>
      <c r="BO84" s="300"/>
      <c r="BP84" s="300"/>
      <c r="BQ84" s="300"/>
      <c r="BR84" s="300"/>
      <c r="BS84" s="300"/>
      <c r="BT84" s="300"/>
      <c r="BU84" s="300"/>
      <c r="BV84" s="300"/>
      <c r="BW84" s="300"/>
      <c r="BX84" s="300"/>
      <c r="BY84" s="300"/>
      <c r="BZ84" s="300"/>
      <c r="CA84" s="300"/>
      <c r="CB84" s="141"/>
      <c r="CC84" s="141"/>
      <c r="CD84" s="141"/>
      <c r="CE84" s="141"/>
      <c r="CF84" s="141"/>
      <c r="CZ84" s="346"/>
      <c r="DA84" s="6"/>
      <c r="DB84" s="11" t="s">
        <v>34</v>
      </c>
      <c r="DC84" s="11"/>
      <c r="DD84" s="11"/>
      <c r="DE84" s="11"/>
      <c r="DF84" s="6"/>
    </row>
    <row r="85" spans="5:110" ht="8.15" customHeight="1" x14ac:dyDescent="0.2">
      <c r="E85" s="89"/>
      <c r="F85" s="90"/>
      <c r="G85" s="91"/>
      <c r="H85" s="95" t="str">
        <f>(IF(OR($E85="■番号■",$E85=""),"",VLOOKUP($E85,$DA79:$DB83,2,FALSE)))</f>
        <v/>
      </c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7"/>
      <c r="X85" s="108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5"/>
      <c r="AK85" s="108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10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139"/>
      <c r="CC85" s="139"/>
      <c r="CD85" s="139"/>
      <c r="CE85" s="139"/>
      <c r="CF85" s="139"/>
      <c r="CZ85" s="348">
        <v>3</v>
      </c>
      <c r="DA85" s="6"/>
      <c r="DB85" s="12" t="str">
        <f>IFERROR(IF(VLOOKUP($E83,$DA78:$DE83,3,0)="なし","",VLOOKUP($E83,$DA78:$DE83,3,0)),"")</f>
        <v/>
      </c>
      <c r="DC85" s="12" t="str">
        <f>IFERROR(IF(VLOOKUP($E85,$DA78:$DE83,3,0)="なし","",VLOOKUP($E85,$DA78:$DE83,3,0)),"")</f>
        <v/>
      </c>
      <c r="DD85" s="12" t="str">
        <f>IFERROR(IF(VLOOKUP($E87,$DA78:$DE83,3,0)="なし","",VLOOKUP($E87,$DA78:$DE83,3,0)),"")</f>
        <v/>
      </c>
      <c r="DE85" s="13" t="str">
        <f>IFERROR(IF(VLOOKUP($E89,$DA78:$DE83,3,0)="なし","",VLOOKUP($E89,$DA78:$DE83,3,0)),"")</f>
        <v/>
      </c>
      <c r="DF85" s="12" t="str">
        <f>IFERROR(IF(VLOOKUP($E91,$DA78:$DE83,3,0)="なし","",VLOOKUP($E91,$DA78:$DE83,3,0)),"")</f>
        <v/>
      </c>
    </row>
    <row r="86" spans="5:110" ht="8.15" customHeight="1" x14ac:dyDescent="0.2">
      <c r="E86" s="92"/>
      <c r="F86" s="93"/>
      <c r="G86" s="94"/>
      <c r="H86" s="98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100"/>
      <c r="X86" s="116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8"/>
      <c r="AK86" s="111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3"/>
      <c r="BH86" s="296"/>
      <c r="BI86" s="296"/>
      <c r="BJ86" s="296"/>
      <c r="BK86" s="296"/>
      <c r="BL86" s="296"/>
      <c r="BM86" s="296"/>
      <c r="BN86" s="296"/>
      <c r="BO86" s="296"/>
      <c r="BP86" s="296"/>
      <c r="BQ86" s="296"/>
      <c r="BR86" s="296"/>
      <c r="BS86" s="296"/>
      <c r="BT86" s="296"/>
      <c r="BU86" s="296"/>
      <c r="BV86" s="296"/>
      <c r="BW86" s="296"/>
      <c r="BX86" s="296"/>
      <c r="BY86" s="296"/>
      <c r="BZ86" s="296"/>
      <c r="CA86" s="296"/>
      <c r="CB86" s="140"/>
      <c r="CC86" s="140"/>
      <c r="CD86" s="140"/>
      <c r="CE86" s="140"/>
      <c r="CF86" s="140"/>
      <c r="CZ86" s="349"/>
      <c r="DA86" s="6"/>
      <c r="DB86" s="12" t="str">
        <f>IFERROR(IF(VLOOKUP($E83,$DA78:$DE83,4,0)="なし","",VLOOKUP($E83,$DA78:$DE83,4,0)),"")</f>
        <v/>
      </c>
      <c r="DC86" s="12" t="str">
        <f>IFERROR(IF(VLOOKUP($E85,$DA78:$DE83,4,0)="なし","",VLOOKUP($E85,$DA78:$DE83,4,0)),"")</f>
        <v/>
      </c>
      <c r="DD86" s="12" t="str">
        <f>IFERROR(IF(VLOOKUP($E87,$DA78:$DE83,4,0)="なし","",VLOOKUP($E87,$DA78:$DE83,4,0)),"")</f>
        <v/>
      </c>
      <c r="DE86" s="13" t="str">
        <f>IFERROR(IF(VLOOKUP($E89,$DA78:$DE83,4,0)="なし","",VLOOKUP($E89,$DA78:$DE83,4,0)),"")</f>
        <v/>
      </c>
      <c r="DF86" s="12" t="str">
        <f>IFERROR(IF(VLOOKUP($E91,$DA78:$DE83,4,0)="なし","",VLOOKUP($E91,$DA78:$DE83,4,0)),"")</f>
        <v/>
      </c>
    </row>
    <row r="87" spans="5:110" ht="8.15" customHeight="1" x14ac:dyDescent="0.2">
      <c r="E87" s="89"/>
      <c r="F87" s="90"/>
      <c r="G87" s="91"/>
      <c r="H87" s="95" t="str">
        <f>(IF(OR($E87="■番号■",$E87=""),"",VLOOKUP($E87,$DA79:$DB83,2,FALSE)))</f>
        <v/>
      </c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7"/>
      <c r="X87" s="108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5"/>
      <c r="AK87" s="108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10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139"/>
      <c r="CC87" s="139"/>
      <c r="CD87" s="139"/>
      <c r="CE87" s="139"/>
      <c r="CF87" s="139"/>
      <c r="CZ87" s="345">
        <v>4</v>
      </c>
      <c r="DA87" s="6"/>
      <c r="DB87" s="12" t="str">
        <f>IFERROR(IF(VLOOKUP($E83,$DA78:$DE83,5,0)="なし","",VLOOKUP($E83,$DA78:$DE83,5,0)),"")</f>
        <v/>
      </c>
      <c r="DC87" s="12" t="str">
        <f>IFERROR(IF(VLOOKUP($E85,$DA78:$DE83,5,0)="なし","",VLOOKUP($E85,$DA78:$DE83,5,0)),"")</f>
        <v/>
      </c>
      <c r="DD87" s="12" t="str">
        <f>IFERROR(IF(VLOOKUP($E87,$DA78:$DE83,5,0)="なし","",VLOOKUP($E87,$DA78:$DE83,5,0)),"")</f>
        <v/>
      </c>
      <c r="DE87" s="13" t="str">
        <f>IFERROR(IF(VLOOKUP($E89,$DA78:$DE83,5,0)="なし","",VLOOKUP($E89,$DA78:$DE83,5,0)),"")</f>
        <v/>
      </c>
      <c r="DF87" s="12" t="str">
        <f>IFERROR(IF(VLOOKUP($E91,$DA78:$DE83,5,0)="なし","",VLOOKUP($E91,$DA78:$DE83,5,0)),"")</f>
        <v/>
      </c>
    </row>
    <row r="88" spans="5:110" ht="8.15" customHeight="1" x14ac:dyDescent="0.2">
      <c r="E88" s="92"/>
      <c r="F88" s="93"/>
      <c r="G88" s="94"/>
      <c r="H88" s="98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100"/>
      <c r="X88" s="116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8"/>
      <c r="AK88" s="111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3"/>
      <c r="BH88" s="296"/>
      <c r="BI88" s="296"/>
      <c r="BJ88" s="296"/>
      <c r="BK88" s="296"/>
      <c r="BL88" s="296"/>
      <c r="BM88" s="296"/>
      <c r="BN88" s="296"/>
      <c r="BO88" s="296"/>
      <c r="BP88" s="296"/>
      <c r="BQ88" s="296"/>
      <c r="BR88" s="296"/>
      <c r="BS88" s="296"/>
      <c r="BT88" s="296"/>
      <c r="BU88" s="296"/>
      <c r="BV88" s="296"/>
      <c r="BW88" s="296"/>
      <c r="BX88" s="296"/>
      <c r="BY88" s="296"/>
      <c r="BZ88" s="296"/>
      <c r="CA88" s="296"/>
      <c r="CB88" s="140"/>
      <c r="CC88" s="140"/>
      <c r="CD88" s="140"/>
      <c r="CE88" s="140"/>
      <c r="CF88" s="140"/>
      <c r="CZ88" s="346"/>
      <c r="DA88" s="6"/>
      <c r="DB88" s="6"/>
      <c r="DC88" s="6"/>
      <c r="DD88" s="6"/>
      <c r="DE88" s="6"/>
      <c r="DF88" s="6"/>
    </row>
    <row r="89" spans="5:110" ht="8.15" customHeight="1" x14ac:dyDescent="0.2">
      <c r="E89" s="89"/>
      <c r="F89" s="90"/>
      <c r="G89" s="91"/>
      <c r="H89" s="95" t="str">
        <f>(IF(OR($E89="■番号■",$E89=""),"",VLOOKUP($E89,$DA79:$DB83,2,FALSE)))</f>
        <v/>
      </c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7"/>
      <c r="X89" s="108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5"/>
      <c r="AK89" s="108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10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5"/>
      <c r="CB89" s="139"/>
      <c r="CC89" s="139"/>
      <c r="CD89" s="139"/>
      <c r="CE89" s="139"/>
      <c r="CF89" s="139"/>
      <c r="CZ89" s="345">
        <v>5</v>
      </c>
      <c r="DA89" s="6"/>
      <c r="DB89" s="6"/>
      <c r="DC89" s="6"/>
      <c r="DD89" s="6"/>
      <c r="DE89" s="6"/>
      <c r="DF89" s="6"/>
    </row>
    <row r="90" spans="5:110" ht="8.15" customHeight="1" x14ac:dyDescent="0.2">
      <c r="E90" s="92"/>
      <c r="F90" s="93"/>
      <c r="G90" s="94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100"/>
      <c r="X90" s="119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1"/>
      <c r="AK90" s="297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9"/>
      <c r="BH90" s="300"/>
      <c r="BI90" s="300"/>
      <c r="BJ90" s="300"/>
      <c r="BK90" s="300"/>
      <c r="BL90" s="300"/>
      <c r="BM90" s="300"/>
      <c r="BN90" s="300"/>
      <c r="BO90" s="300"/>
      <c r="BP90" s="300"/>
      <c r="BQ90" s="300"/>
      <c r="BR90" s="300"/>
      <c r="BS90" s="300"/>
      <c r="BT90" s="300"/>
      <c r="BU90" s="300"/>
      <c r="BV90" s="300"/>
      <c r="BW90" s="300"/>
      <c r="BX90" s="300"/>
      <c r="BY90" s="300"/>
      <c r="BZ90" s="300"/>
      <c r="CA90" s="300"/>
      <c r="CB90" s="141"/>
      <c r="CC90" s="141"/>
      <c r="CD90" s="141"/>
      <c r="CE90" s="141"/>
      <c r="CF90" s="141"/>
      <c r="CZ90" s="346"/>
      <c r="DA90" s="6"/>
      <c r="DB90" s="6"/>
      <c r="DC90" s="6"/>
      <c r="DD90" s="6"/>
      <c r="DE90" s="6"/>
      <c r="DF90" s="6"/>
    </row>
    <row r="91" spans="5:110" ht="8.15" customHeight="1" x14ac:dyDescent="0.2">
      <c r="E91" s="89"/>
      <c r="F91" s="90"/>
      <c r="G91" s="91"/>
      <c r="H91" s="95" t="str">
        <f>(IF(OR($E91="■番号■",$E91=""),"",VLOOKUP($E91,$DA79:$DB83,2,FALSE)))</f>
        <v/>
      </c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7"/>
      <c r="X91" s="108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5"/>
      <c r="AK91" s="108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10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5"/>
      <c r="CB91" s="139"/>
      <c r="CC91" s="139"/>
      <c r="CD91" s="139"/>
      <c r="CE91" s="139"/>
      <c r="CF91" s="139"/>
    </row>
    <row r="92" spans="5:110" ht="8.15" customHeight="1" x14ac:dyDescent="0.2">
      <c r="E92" s="92"/>
      <c r="F92" s="93"/>
      <c r="G92" s="94"/>
      <c r="H92" s="98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100"/>
      <c r="X92" s="116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8"/>
      <c r="AK92" s="111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3"/>
      <c r="BH92" s="296"/>
      <c r="BI92" s="296"/>
      <c r="BJ92" s="296"/>
      <c r="BK92" s="296"/>
      <c r="BL92" s="296"/>
      <c r="BM92" s="296"/>
      <c r="BN92" s="296"/>
      <c r="BO92" s="296"/>
      <c r="BP92" s="296"/>
      <c r="BQ92" s="296"/>
      <c r="BR92" s="296"/>
      <c r="BS92" s="296"/>
      <c r="BT92" s="296"/>
      <c r="BU92" s="296"/>
      <c r="BV92" s="296"/>
      <c r="BW92" s="296"/>
      <c r="BX92" s="296"/>
      <c r="BY92" s="296"/>
      <c r="BZ92" s="296"/>
      <c r="CA92" s="296"/>
      <c r="CB92" s="140"/>
      <c r="CC92" s="140"/>
      <c r="CD92" s="140"/>
      <c r="CE92" s="140"/>
      <c r="CF92" s="140"/>
    </row>
    <row r="93" spans="5:110" ht="8.15" customHeight="1" x14ac:dyDescent="0.2"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</row>
    <row r="94" spans="5:110" ht="8.15" customHeight="1" x14ac:dyDescent="0.2"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</row>
    <row r="95" spans="5:110" ht="8.15" customHeight="1" x14ac:dyDescent="0.2"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</row>
    <row r="96" spans="5:110" ht="8.15" customHeight="1" x14ac:dyDescent="0.2"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</row>
    <row r="97" spans="5:84" ht="8.15" customHeight="1" x14ac:dyDescent="0.2"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</row>
    <row r="98" spans="5:84" ht="8.15" customHeight="1" x14ac:dyDescent="0.2"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</row>
    <row r="99" spans="5:84" ht="8.15" customHeight="1" x14ac:dyDescent="0.2"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</row>
    <row r="100" spans="5:84" ht="7.5" customHeight="1" x14ac:dyDescent="0.2"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</row>
    <row r="101" spans="5:84" ht="8.15" hidden="1" customHeight="1" x14ac:dyDescent="0.2"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</row>
    <row r="102" spans="5:84" ht="8.15" hidden="1" customHeight="1" x14ac:dyDescent="0.2"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</row>
    <row r="103" spans="5:84" ht="8.15" hidden="1" customHeight="1" x14ac:dyDescent="0.2"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</row>
    <row r="104" spans="5:84" ht="8.15" hidden="1" customHeight="1" x14ac:dyDescent="0.2"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</row>
    <row r="105" spans="5:84" ht="8.15" hidden="1" customHeight="1" x14ac:dyDescent="0.2"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</row>
    <row r="106" spans="5:84" ht="8.15" hidden="1" customHeight="1" x14ac:dyDescent="0.2"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</row>
    <row r="107" spans="5:84" ht="8.15" hidden="1" customHeight="1" x14ac:dyDescent="0.2"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</row>
    <row r="108" spans="5:84" ht="8.15" hidden="1" customHeight="1" x14ac:dyDescent="0.2"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</row>
    <row r="109" spans="5:84" ht="8.15" hidden="1" customHeight="1" x14ac:dyDescent="0.2"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</row>
    <row r="110" spans="5:84" ht="8.15" hidden="1" customHeight="1" x14ac:dyDescent="0.2"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</row>
    <row r="111" spans="5:84" ht="8.15" hidden="1" customHeight="1" x14ac:dyDescent="0.2"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</row>
    <row r="112" spans="5:84" ht="8.15" hidden="1" customHeight="1" x14ac:dyDescent="0.2"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</row>
    <row r="113" spans="5:84" ht="8.15" hidden="1" customHeight="1" x14ac:dyDescent="0.2"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</row>
    <row r="114" spans="5:84" ht="8.15" hidden="1" customHeight="1" x14ac:dyDescent="0.2"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</row>
    <row r="115" spans="5:84" ht="8.15" hidden="1" customHeight="1" x14ac:dyDescent="0.2"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</row>
    <row r="116" spans="5:84" ht="8.15" hidden="1" customHeight="1" x14ac:dyDescent="0.2"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</row>
    <row r="117" spans="5:84" ht="8.15" hidden="1" customHeight="1" x14ac:dyDescent="0.2"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</row>
    <row r="118" spans="5:84" ht="8.15" hidden="1" customHeight="1" x14ac:dyDescent="0.2"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</row>
    <row r="119" spans="5:84" ht="8.15" hidden="1" customHeight="1" x14ac:dyDescent="0.2"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</row>
    <row r="120" spans="5:84" ht="8.15" hidden="1" customHeight="1" x14ac:dyDescent="0.2"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</row>
    <row r="121" spans="5:84" ht="8.15" hidden="1" customHeight="1" x14ac:dyDescent="0.2"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</row>
    <row r="122" spans="5:84" ht="8.15" hidden="1" customHeight="1" x14ac:dyDescent="0.2"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</row>
    <row r="123" spans="5:84" ht="8.15" hidden="1" customHeight="1" x14ac:dyDescent="0.2"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</row>
    <row r="124" spans="5:84" ht="8.15" hidden="1" customHeight="1" x14ac:dyDescent="0.2"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</row>
    <row r="125" spans="5:84" ht="8.15" hidden="1" customHeight="1" x14ac:dyDescent="0.2"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</row>
    <row r="126" spans="5:84" ht="8.15" hidden="1" customHeight="1" x14ac:dyDescent="0.2"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</row>
    <row r="127" spans="5:84" ht="8.15" hidden="1" customHeight="1" x14ac:dyDescent="0.2"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</row>
    <row r="128" spans="5:84" ht="8.15" hidden="1" customHeight="1" x14ac:dyDescent="0.2"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</row>
    <row r="129" spans="5:84" ht="8.15" hidden="1" customHeight="1" x14ac:dyDescent="0.2"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</row>
    <row r="130" spans="5:84" ht="8.15" hidden="1" customHeight="1" x14ac:dyDescent="0.2"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</row>
    <row r="131" spans="5:84" ht="8.15" hidden="1" customHeight="1" x14ac:dyDescent="0.2"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</row>
    <row r="132" spans="5:84" ht="8.15" hidden="1" customHeight="1" x14ac:dyDescent="0.2"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</row>
    <row r="133" spans="5:84" ht="8.15" hidden="1" customHeight="1" x14ac:dyDescent="0.2"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</row>
    <row r="134" spans="5:84" ht="8.15" hidden="1" customHeight="1" x14ac:dyDescent="0.2"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</row>
    <row r="135" spans="5:84" ht="8.15" hidden="1" customHeight="1" x14ac:dyDescent="0.2"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</row>
    <row r="136" spans="5:84" ht="8.15" hidden="1" customHeight="1" x14ac:dyDescent="0.2"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</row>
    <row r="137" spans="5:84" ht="8.15" hidden="1" customHeight="1" x14ac:dyDescent="0.2"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</row>
    <row r="138" spans="5:84" ht="8.15" hidden="1" customHeight="1" x14ac:dyDescent="0.2"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</row>
    <row r="139" spans="5:84" ht="8.15" hidden="1" customHeight="1" x14ac:dyDescent="0.2"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</row>
    <row r="140" spans="5:84" ht="8.15" hidden="1" customHeight="1" x14ac:dyDescent="0.2"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</row>
    <row r="141" spans="5:84" ht="8.15" hidden="1" customHeight="1" x14ac:dyDescent="0.2"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</row>
    <row r="142" spans="5:84" ht="8.15" hidden="1" customHeight="1" x14ac:dyDescent="0.2"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</row>
    <row r="143" spans="5:84" ht="8.15" hidden="1" customHeight="1" x14ac:dyDescent="0.2"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</row>
    <row r="144" spans="5:84" ht="8.15" hidden="1" customHeight="1" x14ac:dyDescent="0.2"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</row>
    <row r="145" spans="5:84" ht="8.15" hidden="1" customHeight="1" x14ac:dyDescent="0.2"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</row>
    <row r="146" spans="5:84" ht="8.15" hidden="1" customHeight="1" x14ac:dyDescent="0.2"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</row>
    <row r="147" spans="5:84" ht="8.15" hidden="1" customHeight="1" x14ac:dyDescent="0.2"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</row>
    <row r="148" spans="5:84" ht="8.15" hidden="1" customHeight="1" x14ac:dyDescent="0.2"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</row>
    <row r="149" spans="5:84" ht="8.15" hidden="1" customHeight="1" x14ac:dyDescent="0.2"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</row>
    <row r="150" spans="5:84" ht="8.15" hidden="1" customHeight="1" x14ac:dyDescent="0.2"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</row>
    <row r="151" spans="5:84" ht="8.15" hidden="1" customHeight="1" x14ac:dyDescent="0.2"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</row>
    <row r="152" spans="5:84" ht="8.15" hidden="1" customHeight="1" x14ac:dyDescent="0.2"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</row>
    <row r="153" spans="5:84" ht="8.15" hidden="1" customHeight="1" x14ac:dyDescent="0.2"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</row>
    <row r="154" spans="5:84" ht="8.15" hidden="1" customHeight="1" x14ac:dyDescent="0.2"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</row>
    <row r="155" spans="5:84" ht="8.15" hidden="1" customHeight="1" x14ac:dyDescent="0.2"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</row>
    <row r="156" spans="5:84" ht="8.15" hidden="1" customHeight="1" x14ac:dyDescent="0.2"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</row>
    <row r="157" spans="5:84" ht="8.15" hidden="1" customHeight="1" x14ac:dyDescent="0.2"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</row>
    <row r="158" spans="5:84" ht="8.15" hidden="1" customHeight="1" x14ac:dyDescent="0.2"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</row>
    <row r="159" spans="5:84" ht="8.15" hidden="1" customHeight="1" x14ac:dyDescent="0.2"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</row>
    <row r="160" spans="5:84" ht="8.15" hidden="1" customHeight="1" x14ac:dyDescent="0.2"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</row>
    <row r="161" spans="5:84" ht="8.15" hidden="1" customHeight="1" x14ac:dyDescent="0.2"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</row>
    <row r="162" spans="5:84" ht="8.15" hidden="1" customHeight="1" x14ac:dyDescent="0.2"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</row>
    <row r="163" spans="5:84" ht="8.15" hidden="1" customHeight="1" x14ac:dyDescent="0.2"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</row>
    <row r="164" spans="5:84" ht="8.15" hidden="1" customHeight="1" x14ac:dyDescent="0.2"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</row>
    <row r="165" spans="5:84" ht="8.15" hidden="1" customHeight="1" x14ac:dyDescent="0.2"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</row>
    <row r="166" spans="5:84" ht="8.15" hidden="1" customHeight="1" x14ac:dyDescent="0.2"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</row>
    <row r="167" spans="5:84" ht="8.15" hidden="1" customHeight="1" x14ac:dyDescent="0.2"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</row>
    <row r="168" spans="5:84" ht="8.15" hidden="1" customHeight="1" x14ac:dyDescent="0.2"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</row>
    <row r="169" spans="5:84" ht="8.15" hidden="1" customHeight="1" x14ac:dyDescent="0.2"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</row>
    <row r="170" spans="5:84" ht="8.15" hidden="1" customHeight="1" x14ac:dyDescent="0.2"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</row>
    <row r="171" spans="5:84" ht="8.15" hidden="1" customHeight="1" x14ac:dyDescent="0.2"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</row>
    <row r="172" spans="5:84" ht="8.15" hidden="1" customHeight="1" x14ac:dyDescent="0.2"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</row>
    <row r="173" spans="5:84" ht="8.15" hidden="1" customHeight="1" x14ac:dyDescent="0.2"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</row>
    <row r="174" spans="5:84" ht="8.15" hidden="1" customHeight="1" x14ac:dyDescent="0.2"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</row>
    <row r="175" spans="5:84" ht="8.15" hidden="1" customHeight="1" x14ac:dyDescent="0.2"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</row>
    <row r="176" spans="5:84" ht="8.15" hidden="1" customHeight="1" x14ac:dyDescent="0.2"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</row>
    <row r="177" spans="5:101" ht="8.15" hidden="1" customHeight="1" x14ac:dyDescent="0.2"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</row>
    <row r="178" spans="5:101" ht="8.15" hidden="1" customHeight="1" x14ac:dyDescent="0.2"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</row>
    <row r="179" spans="5:101" ht="8.15" hidden="1" customHeight="1" x14ac:dyDescent="0.2"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</row>
    <row r="180" spans="5:101" ht="8.15" hidden="1" customHeight="1" x14ac:dyDescent="0.2"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</row>
    <row r="181" spans="5:101" ht="8.15" hidden="1" customHeight="1" x14ac:dyDescent="0.2"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</row>
    <row r="182" spans="5:101" ht="8.15" hidden="1" customHeight="1" x14ac:dyDescent="0.2"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</row>
    <row r="183" spans="5:101" ht="8.15" hidden="1" customHeight="1" x14ac:dyDescent="0.2"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</row>
    <row r="184" spans="5:101" ht="8.15" hidden="1" customHeight="1" x14ac:dyDescent="0.2"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</row>
    <row r="185" spans="5:101" ht="8.15" hidden="1" customHeight="1" x14ac:dyDescent="0.2"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</row>
    <row r="186" spans="5:101" ht="15" hidden="1" customHeight="1" x14ac:dyDescent="0.2"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</row>
    <row r="187" spans="5:101" ht="15" hidden="1" customHeight="1" x14ac:dyDescent="0.2"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</row>
    <row r="188" spans="5:101" ht="15" hidden="1" customHeight="1" x14ac:dyDescent="0.2"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V188" s="1" t="s">
        <v>128</v>
      </c>
      <c r="CW188" s="2" t="e">
        <f>VLOOKUP(BG9,#REF!,2,0)</f>
        <v>#REF!</v>
      </c>
    </row>
    <row r="189" spans="5:101" ht="15" hidden="1" customHeight="1" x14ac:dyDescent="0.2"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V189" s="1" t="s">
        <v>129</v>
      </c>
      <c r="CW189" s="1" t="e">
        <f>VLOOKUP(BG9,#REF!,2,0)</f>
        <v>#REF!</v>
      </c>
    </row>
    <row r="190" spans="5:101" ht="15" hidden="1" customHeight="1" x14ac:dyDescent="0.2"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</row>
    <row r="191" spans="5:101" ht="15" hidden="1" customHeight="1" x14ac:dyDescent="0.2"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</row>
    <row r="192" spans="5:101" ht="15" hidden="1" customHeight="1" x14ac:dyDescent="0.2"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</row>
    <row r="193" spans="5:84" ht="15" hidden="1" customHeight="1" x14ac:dyDescent="0.2"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</row>
    <row r="194" spans="5:84" ht="15" hidden="1" customHeight="1" x14ac:dyDescent="0.2"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</row>
    <row r="195" spans="5:84" ht="15" hidden="1" customHeight="1" x14ac:dyDescent="0.2"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</row>
    <row r="196" spans="5:84" ht="15" hidden="1" customHeight="1" x14ac:dyDescent="0.2"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</row>
    <row r="197" spans="5:84" ht="15" hidden="1" customHeight="1" x14ac:dyDescent="0.2"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</row>
    <row r="198" spans="5:84" ht="15" hidden="1" customHeight="1" x14ac:dyDescent="0.2"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</row>
    <row r="199" spans="5:84" ht="15" hidden="1" customHeight="1" x14ac:dyDescent="0.2"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</row>
    <row r="200" spans="5:84" ht="15" hidden="1" customHeight="1" x14ac:dyDescent="0.2"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</row>
    <row r="201" spans="5:84" ht="15" hidden="1" customHeight="1" x14ac:dyDescent="0.2"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</row>
    <row r="202" spans="5:84" ht="15" hidden="1" customHeight="1" x14ac:dyDescent="0.2"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</row>
    <row r="203" spans="5:84" ht="15" hidden="1" customHeight="1" x14ac:dyDescent="0.2"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</row>
    <row r="204" spans="5:84" ht="15" hidden="1" customHeight="1" x14ac:dyDescent="0.2"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</row>
    <row r="205" spans="5:84" ht="15" hidden="1" customHeight="1" x14ac:dyDescent="0.2"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</row>
    <row r="206" spans="5:84" ht="15" hidden="1" customHeight="1" x14ac:dyDescent="0.2"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</row>
    <row r="207" spans="5:84" ht="15" hidden="1" customHeight="1" x14ac:dyDescent="0.2"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</row>
    <row r="208" spans="5:84" ht="15" hidden="1" customHeight="1" x14ac:dyDescent="0.2"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</row>
    <row r="209" spans="5:84" ht="15" hidden="1" customHeight="1" x14ac:dyDescent="0.2"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</row>
    <row r="210" spans="5:84" ht="15" hidden="1" customHeight="1" x14ac:dyDescent="0.2"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</row>
    <row r="211" spans="5:84" ht="15" hidden="1" customHeight="1" x14ac:dyDescent="0.2"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</row>
    <row r="212" spans="5:84" ht="15" hidden="1" customHeight="1" x14ac:dyDescent="0.2"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</row>
    <row r="213" spans="5:84" ht="15" hidden="1" customHeight="1" x14ac:dyDescent="0.2"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</row>
    <row r="214" spans="5:84" ht="15" hidden="1" customHeight="1" x14ac:dyDescent="0.2"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</row>
    <row r="215" spans="5:84" ht="15" hidden="1" customHeight="1" x14ac:dyDescent="0.2"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</row>
    <row r="216" spans="5:84" ht="15" hidden="1" customHeight="1" x14ac:dyDescent="0.2"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</row>
    <row r="217" spans="5:84" ht="15" hidden="1" customHeight="1" x14ac:dyDescent="0.2"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</row>
    <row r="218" spans="5:84" ht="15" hidden="1" customHeight="1" x14ac:dyDescent="0.2"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</row>
    <row r="219" spans="5:84" ht="15" hidden="1" customHeight="1" x14ac:dyDescent="0.2"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</row>
    <row r="220" spans="5:84" ht="15" hidden="1" customHeight="1" x14ac:dyDescent="0.2"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</row>
    <row r="221" spans="5:84" ht="15" hidden="1" customHeight="1" x14ac:dyDescent="0.2"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</row>
    <row r="222" spans="5:84" ht="15" hidden="1" customHeight="1" x14ac:dyDescent="0.2"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</row>
    <row r="223" spans="5:84" ht="15" hidden="1" customHeight="1" x14ac:dyDescent="0.2"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</row>
    <row r="224" spans="5:84" ht="15" hidden="1" customHeight="1" x14ac:dyDescent="0.2"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</row>
    <row r="225" spans="5:84" ht="15" hidden="1" customHeight="1" x14ac:dyDescent="0.2"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</row>
    <row r="226" spans="5:84" ht="15" hidden="1" customHeight="1" x14ac:dyDescent="0.2"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</row>
    <row r="227" spans="5:84" ht="15" hidden="1" customHeight="1" x14ac:dyDescent="0.2"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</row>
    <row r="228" spans="5:84" ht="15" hidden="1" customHeight="1" x14ac:dyDescent="0.2"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</row>
    <row r="229" spans="5:84" ht="15" hidden="1" customHeight="1" x14ac:dyDescent="0.2"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</row>
    <row r="230" spans="5:84" ht="15" hidden="1" customHeight="1" x14ac:dyDescent="0.2"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</row>
    <row r="231" spans="5:84" ht="15" hidden="1" customHeight="1" x14ac:dyDescent="0.2"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</row>
    <row r="232" spans="5:84" ht="15" hidden="1" customHeight="1" x14ac:dyDescent="0.2"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</row>
    <row r="233" spans="5:84" ht="15" hidden="1" customHeight="1" x14ac:dyDescent="0.2"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</row>
    <row r="234" spans="5:84" ht="15" hidden="1" customHeight="1" x14ac:dyDescent="0.2"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</row>
    <row r="235" spans="5:84" ht="15" hidden="1" customHeight="1" x14ac:dyDescent="0.2"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</row>
    <row r="236" spans="5:84" ht="15" hidden="1" customHeight="1" x14ac:dyDescent="0.2"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</row>
    <row r="237" spans="5:84" ht="15" hidden="1" customHeight="1" x14ac:dyDescent="0.2"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</row>
    <row r="238" spans="5:84" ht="15" hidden="1" customHeight="1" x14ac:dyDescent="0.2"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</row>
    <row r="239" spans="5:84" ht="15" hidden="1" customHeight="1" x14ac:dyDescent="0.2"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</row>
    <row r="240" spans="5:84" ht="15" hidden="1" customHeight="1" x14ac:dyDescent="0.2"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</row>
    <row r="241" spans="5:84" ht="15" hidden="1" customHeight="1" x14ac:dyDescent="0.2"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</row>
    <row r="242" spans="5:84" ht="15" hidden="1" customHeight="1" x14ac:dyDescent="0.2"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</row>
    <row r="243" spans="5:84" ht="15" hidden="1" customHeight="1" x14ac:dyDescent="0.2"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</row>
    <row r="244" spans="5:84" ht="15" hidden="1" customHeight="1" x14ac:dyDescent="0.2"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</row>
    <row r="245" spans="5:84" ht="15" hidden="1" customHeight="1" x14ac:dyDescent="0.2"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</row>
    <row r="246" spans="5:84" ht="15" hidden="1" customHeight="1" x14ac:dyDescent="0.2"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  <c r="BY246" s="53"/>
      <c r="BZ246" s="53"/>
      <c r="CA246" s="53"/>
      <c r="CB246" s="53"/>
      <c r="CC246" s="53"/>
      <c r="CD246" s="53"/>
      <c r="CE246" s="53"/>
      <c r="CF246" s="53"/>
    </row>
    <row r="247" spans="5:84" ht="15" hidden="1" customHeight="1" x14ac:dyDescent="0.2"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  <c r="BY247" s="53"/>
      <c r="BZ247" s="53"/>
      <c r="CA247" s="53"/>
      <c r="CB247" s="53"/>
      <c r="CC247" s="53"/>
      <c r="CD247" s="53"/>
      <c r="CE247" s="53"/>
      <c r="CF247" s="53"/>
    </row>
    <row r="248" spans="5:84" ht="15" hidden="1" customHeight="1" x14ac:dyDescent="0.2"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  <c r="CB248" s="53"/>
      <c r="CC248" s="53"/>
      <c r="CD248" s="53"/>
      <c r="CE248" s="53"/>
      <c r="CF248" s="53"/>
    </row>
    <row r="249" spans="5:84" ht="15" hidden="1" customHeight="1" x14ac:dyDescent="0.2"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  <c r="BY249" s="53"/>
      <c r="BZ249" s="53"/>
      <c r="CA249" s="53"/>
      <c r="CB249" s="53"/>
      <c r="CC249" s="53"/>
      <c r="CD249" s="53"/>
      <c r="CE249" s="53"/>
      <c r="CF249" s="53"/>
    </row>
    <row r="250" spans="5:84" ht="15" hidden="1" customHeight="1" x14ac:dyDescent="0.2"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</row>
    <row r="251" spans="5:84" ht="15" hidden="1" customHeight="1" x14ac:dyDescent="0.2"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  <c r="BY251" s="53"/>
      <c r="BZ251" s="53"/>
      <c r="CA251" s="53"/>
      <c r="CB251" s="53"/>
      <c r="CC251" s="53"/>
      <c r="CD251" s="53"/>
      <c r="CE251" s="53"/>
      <c r="CF251" s="53"/>
    </row>
    <row r="252" spans="5:84" ht="15" hidden="1" customHeight="1" x14ac:dyDescent="0.2"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</row>
    <row r="253" spans="5:84" ht="15" hidden="1" customHeight="1" x14ac:dyDescent="0.2"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</row>
    <row r="254" spans="5:84" ht="15" hidden="1" customHeight="1" x14ac:dyDescent="0.2"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</row>
    <row r="255" spans="5:84" ht="8.15" hidden="1" customHeight="1" x14ac:dyDescent="0.2"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</row>
    <row r="256" spans="5:84" ht="8.15" hidden="1" customHeight="1" x14ac:dyDescent="0.2"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  <c r="CB256" s="53"/>
      <c r="CC256" s="53"/>
      <c r="CD256" s="53"/>
      <c r="CE256" s="53"/>
      <c r="CF256" s="53"/>
    </row>
    <row r="257" spans="5:84" ht="8.15" hidden="1" customHeight="1" x14ac:dyDescent="0.2"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</row>
    <row r="258" spans="5:84" ht="8.15" hidden="1" customHeight="1" x14ac:dyDescent="0.2"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  <c r="BY258" s="53"/>
      <c r="BZ258" s="53"/>
      <c r="CA258" s="53"/>
      <c r="CB258" s="53"/>
      <c r="CC258" s="53"/>
      <c r="CD258" s="53"/>
      <c r="CE258" s="53"/>
      <c r="CF258" s="53"/>
    </row>
    <row r="259" spans="5:84" ht="8.15" hidden="1" customHeight="1" x14ac:dyDescent="0.2"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  <c r="BY259" s="53"/>
      <c r="BZ259" s="53"/>
      <c r="CA259" s="53"/>
      <c r="CB259" s="53"/>
      <c r="CC259" s="53"/>
      <c r="CD259" s="53"/>
      <c r="CE259" s="53"/>
      <c r="CF259" s="53"/>
    </row>
    <row r="260" spans="5:84" ht="8.15" hidden="1" customHeight="1" x14ac:dyDescent="0.2"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  <c r="BY260" s="53"/>
      <c r="BZ260" s="53"/>
      <c r="CA260" s="53"/>
      <c r="CB260" s="53"/>
      <c r="CC260" s="53"/>
      <c r="CD260" s="53"/>
      <c r="CE260" s="53"/>
      <c r="CF260" s="53"/>
    </row>
    <row r="261" spans="5:84" ht="8.15" hidden="1" customHeight="1" x14ac:dyDescent="0.2"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</row>
    <row r="262" spans="5:84" ht="8.15" hidden="1" customHeight="1" x14ac:dyDescent="0.2"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</row>
    <row r="263" spans="5:84" ht="8.15" hidden="1" customHeight="1" x14ac:dyDescent="0.2"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</row>
    <row r="264" spans="5:84" ht="8.15" hidden="1" customHeight="1" x14ac:dyDescent="0.2"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</row>
    <row r="265" spans="5:84" ht="8.15" hidden="1" customHeight="1" x14ac:dyDescent="0.2"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</row>
    <row r="266" spans="5:84" ht="8.15" hidden="1" customHeight="1" x14ac:dyDescent="0.2"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</row>
    <row r="267" spans="5:84" ht="8.15" hidden="1" customHeight="1" x14ac:dyDescent="0.2"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  <c r="BY267" s="53"/>
      <c r="BZ267" s="53"/>
      <c r="CA267" s="53"/>
      <c r="CB267" s="53"/>
      <c r="CC267" s="53"/>
      <c r="CD267" s="53"/>
      <c r="CE267" s="53"/>
      <c r="CF267" s="53"/>
    </row>
    <row r="268" spans="5:84" ht="8.15" hidden="1" customHeight="1" x14ac:dyDescent="0.2"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  <c r="BY268" s="53"/>
      <c r="BZ268" s="53"/>
      <c r="CA268" s="53"/>
      <c r="CB268" s="53"/>
      <c r="CC268" s="53"/>
      <c r="CD268" s="53"/>
      <c r="CE268" s="53"/>
      <c r="CF268" s="53"/>
    </row>
    <row r="269" spans="5:84" ht="8.15" hidden="1" customHeight="1" x14ac:dyDescent="0.2"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</row>
    <row r="270" spans="5:84" ht="8.15" hidden="1" customHeight="1" x14ac:dyDescent="0.2"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</row>
    <row r="271" spans="5:84" ht="8.15" hidden="1" customHeight="1" x14ac:dyDescent="0.2"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  <c r="CB271" s="53"/>
      <c r="CC271" s="53"/>
      <c r="CD271" s="53"/>
      <c r="CE271" s="53"/>
      <c r="CF271" s="53"/>
    </row>
    <row r="272" spans="5:84" ht="8.15" hidden="1" customHeight="1" x14ac:dyDescent="0.2"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</row>
    <row r="273" spans="5:84" ht="8.15" hidden="1" customHeight="1" x14ac:dyDescent="0.2"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</row>
    <row r="274" spans="5:84" ht="8.15" hidden="1" customHeight="1" x14ac:dyDescent="0.2"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  <c r="CB274" s="53"/>
      <c r="CC274" s="53"/>
      <c r="CD274" s="53"/>
      <c r="CE274" s="53"/>
      <c r="CF274" s="53"/>
    </row>
    <row r="275" spans="5:84" ht="8.15" hidden="1" customHeight="1" x14ac:dyDescent="0.2"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</row>
    <row r="276" spans="5:84" ht="8.15" hidden="1" customHeight="1" x14ac:dyDescent="0.2"/>
    <row r="277" spans="5:84" ht="8.15" hidden="1" customHeight="1" x14ac:dyDescent="0.2"/>
    <row r="278" spans="5:84" ht="8.15" hidden="1" customHeight="1" x14ac:dyDescent="0.2"/>
    <row r="279" spans="5:84" ht="8.15" hidden="1" customHeight="1" x14ac:dyDescent="0.2"/>
    <row r="280" spans="5:84" ht="8.15" hidden="1" customHeight="1" x14ac:dyDescent="0.2"/>
    <row r="281" spans="5:84" ht="8.15" hidden="1" customHeight="1" x14ac:dyDescent="0.2"/>
    <row r="282" spans="5:84" ht="8.15" hidden="1" customHeight="1" x14ac:dyDescent="0.2"/>
    <row r="283" spans="5:84" ht="8.15" hidden="1" customHeight="1" x14ac:dyDescent="0.2"/>
    <row r="284" spans="5:84" ht="8.15" hidden="1" customHeight="1" x14ac:dyDescent="0.2"/>
    <row r="285" spans="5:84" ht="8.15" hidden="1" customHeight="1" x14ac:dyDescent="0.2"/>
    <row r="286" spans="5:84" ht="8.15" hidden="1" customHeight="1" x14ac:dyDescent="0.2"/>
    <row r="287" spans="5:84" ht="8.15" hidden="1" customHeight="1" x14ac:dyDescent="0.2"/>
    <row r="288" spans="5:84" ht="8.15" hidden="1" customHeight="1" x14ac:dyDescent="0.2"/>
    <row r="289" ht="8.15" hidden="1" customHeight="1" x14ac:dyDescent="0.2"/>
    <row r="290" ht="8.15" hidden="1" customHeight="1" x14ac:dyDescent="0.2"/>
    <row r="291" ht="8.15" hidden="1" customHeight="1" x14ac:dyDescent="0.2"/>
    <row r="292" ht="8.15" hidden="1" customHeight="1" x14ac:dyDescent="0.2"/>
    <row r="293" ht="8.15" hidden="1" customHeight="1" x14ac:dyDescent="0.2"/>
    <row r="294" ht="8.15" hidden="1" customHeight="1" x14ac:dyDescent="0.2"/>
    <row r="295" ht="8.15" hidden="1" customHeight="1" x14ac:dyDescent="0.2"/>
    <row r="296" ht="8.15" hidden="1" customHeight="1" x14ac:dyDescent="0.2"/>
    <row r="297" ht="8.15" hidden="1" customHeight="1" x14ac:dyDescent="0.2"/>
    <row r="298" ht="8.15" hidden="1" customHeight="1" x14ac:dyDescent="0.2"/>
    <row r="299" ht="8.15" hidden="1" customHeight="1" x14ac:dyDescent="0.2"/>
    <row r="300" ht="8.15" hidden="1" customHeight="1" x14ac:dyDescent="0.2"/>
    <row r="301" ht="8.15" hidden="1" customHeight="1" x14ac:dyDescent="0.2"/>
    <row r="302" ht="8.15" hidden="1" customHeight="1" x14ac:dyDescent="0.2"/>
    <row r="303" ht="8.15" hidden="1" customHeight="1" x14ac:dyDescent="0.2"/>
    <row r="304" ht="8.15" hidden="1" customHeight="1" x14ac:dyDescent="0.2"/>
    <row r="305" ht="8.15" hidden="1" customHeight="1" x14ac:dyDescent="0.2"/>
    <row r="306" ht="8.15" hidden="1" customHeight="1" x14ac:dyDescent="0.2"/>
    <row r="307" ht="8.15" hidden="1" customHeight="1" x14ac:dyDescent="0.2"/>
    <row r="308" ht="8.15" hidden="1" customHeight="1" x14ac:dyDescent="0.2"/>
    <row r="309" ht="8.15" hidden="1" customHeight="1" x14ac:dyDescent="0.2"/>
    <row r="310" ht="8.15" hidden="1" customHeight="1" x14ac:dyDescent="0.2"/>
    <row r="311" ht="8.15" hidden="1" customHeight="1" x14ac:dyDescent="0.2"/>
    <row r="312" ht="8.15" hidden="1" customHeight="1" x14ac:dyDescent="0.2"/>
    <row r="313" ht="8.15" hidden="1" customHeight="1" x14ac:dyDescent="0.2"/>
    <row r="314" ht="8.15" hidden="1" customHeight="1" x14ac:dyDescent="0.2"/>
    <row r="315" ht="8.15" hidden="1" customHeight="1" x14ac:dyDescent="0.2"/>
    <row r="316" ht="8.15" hidden="1" customHeight="1" x14ac:dyDescent="0.2"/>
    <row r="317" ht="8.15" hidden="1" customHeight="1" x14ac:dyDescent="0.2"/>
    <row r="318" ht="8.15" hidden="1" customHeight="1" x14ac:dyDescent="0.2"/>
    <row r="319" ht="8.15" hidden="1" customHeight="1" x14ac:dyDescent="0.2"/>
    <row r="320" ht="8.15" hidden="1" customHeight="1" x14ac:dyDescent="0.2"/>
    <row r="321" ht="8.15" hidden="1" customHeight="1" x14ac:dyDescent="0.2"/>
    <row r="322" ht="8.15" hidden="1" customHeight="1" x14ac:dyDescent="0.2"/>
    <row r="323" ht="8.15" hidden="1" customHeight="1" x14ac:dyDescent="0.2"/>
    <row r="324" ht="8.15" hidden="1" customHeight="1" x14ac:dyDescent="0.2"/>
    <row r="325" ht="8.15" hidden="1" customHeight="1" x14ac:dyDescent="0.2"/>
    <row r="326" ht="8.15" hidden="1" customHeight="1" x14ac:dyDescent="0.2"/>
    <row r="327" ht="8.15" hidden="1" customHeight="1" x14ac:dyDescent="0.2"/>
    <row r="328" ht="8.15" hidden="1" customHeight="1" x14ac:dyDescent="0.2"/>
    <row r="329" ht="8.15" hidden="1" customHeight="1" x14ac:dyDescent="0.2"/>
    <row r="330" ht="8.15" hidden="1" customHeight="1" x14ac:dyDescent="0.2"/>
    <row r="331" ht="8.15" hidden="1" customHeight="1" x14ac:dyDescent="0.2"/>
    <row r="332" ht="8.15" hidden="1" customHeight="1" x14ac:dyDescent="0.2"/>
    <row r="333" ht="8.15" hidden="1" customHeight="1" x14ac:dyDescent="0.2"/>
    <row r="334" ht="8.15" hidden="1" customHeight="1" x14ac:dyDescent="0.2"/>
    <row r="335" ht="8.15" hidden="1" customHeight="1" x14ac:dyDescent="0.2"/>
    <row r="336" ht="8.15" hidden="1" customHeight="1" x14ac:dyDescent="0.2"/>
    <row r="337" ht="8.15" hidden="1" customHeight="1" x14ac:dyDescent="0.2"/>
    <row r="338" ht="8.15" hidden="1" customHeight="1" x14ac:dyDescent="0.2"/>
    <row r="339" ht="8.15" hidden="1" customHeight="1" x14ac:dyDescent="0.2"/>
    <row r="340" ht="8.15" hidden="1" customHeight="1" x14ac:dyDescent="0.2"/>
    <row r="341" ht="8.15" hidden="1" customHeight="1" x14ac:dyDescent="0.2"/>
    <row r="342" ht="8.15" hidden="1" customHeight="1" x14ac:dyDescent="0.2"/>
    <row r="343" ht="8.15" hidden="1" customHeight="1" x14ac:dyDescent="0.2"/>
    <row r="344" ht="8.15" hidden="1" customHeight="1" x14ac:dyDescent="0.2"/>
    <row r="345" ht="8.15" hidden="1" customHeight="1" x14ac:dyDescent="0.2"/>
    <row r="346" ht="8.15" hidden="1" customHeight="1" x14ac:dyDescent="0.2"/>
    <row r="347" ht="8.15" hidden="1" customHeight="1" x14ac:dyDescent="0.2"/>
    <row r="348" ht="8.15" hidden="1" customHeight="1" x14ac:dyDescent="0.2"/>
    <row r="349" ht="8.15" hidden="1" customHeight="1" x14ac:dyDescent="0.2"/>
    <row r="350" ht="8.15" hidden="1" customHeight="1" x14ac:dyDescent="0.2"/>
    <row r="351" ht="8.15" hidden="1" customHeight="1" x14ac:dyDescent="0.2"/>
    <row r="352" ht="8.15" hidden="1" customHeight="1" x14ac:dyDescent="0.2"/>
    <row r="353" ht="8.15" hidden="1" customHeight="1" x14ac:dyDescent="0.2"/>
    <row r="354" ht="8.15" hidden="1" customHeight="1" x14ac:dyDescent="0.2"/>
    <row r="355" ht="8.15" hidden="1" customHeight="1" x14ac:dyDescent="0.2"/>
    <row r="356" ht="8.15" hidden="1" customHeight="1" x14ac:dyDescent="0.2"/>
    <row r="357" ht="8.15" hidden="1" customHeight="1" x14ac:dyDescent="0.2"/>
    <row r="358" ht="8.15" hidden="1" customHeight="1" x14ac:dyDescent="0.2"/>
    <row r="359" ht="8.15" hidden="1" customHeight="1" x14ac:dyDescent="0.2"/>
    <row r="360" ht="8.15" hidden="1" customHeight="1" x14ac:dyDescent="0.2"/>
    <row r="361" ht="8.15" hidden="1" customHeight="1" x14ac:dyDescent="0.2"/>
    <row r="362" ht="8.15" hidden="1" customHeight="1" x14ac:dyDescent="0.2"/>
    <row r="363" ht="8.15" hidden="1" customHeight="1" x14ac:dyDescent="0.2"/>
    <row r="364" ht="8.15" hidden="1" customHeight="1" x14ac:dyDescent="0.2"/>
    <row r="365" ht="8.15" hidden="1" customHeight="1" x14ac:dyDescent="0.2"/>
    <row r="366" ht="8.15" hidden="1" customHeight="1" x14ac:dyDescent="0.2"/>
    <row r="367" ht="8.15" hidden="1" customHeight="1" x14ac:dyDescent="0.2"/>
    <row r="368" ht="8.15" hidden="1" customHeight="1" x14ac:dyDescent="0.2"/>
    <row r="369" ht="8.15" hidden="1" customHeight="1" x14ac:dyDescent="0.2"/>
    <row r="370" ht="8.15" hidden="1" customHeight="1" x14ac:dyDescent="0.2"/>
    <row r="371" ht="8.15" hidden="1" customHeight="1" x14ac:dyDescent="0.2"/>
    <row r="372" ht="8.15" hidden="1" customHeight="1" x14ac:dyDescent="0.2"/>
    <row r="373" ht="8.15" hidden="1" customHeight="1" x14ac:dyDescent="0.2"/>
    <row r="374" ht="8.15" hidden="1" customHeight="1" x14ac:dyDescent="0.2"/>
    <row r="375" ht="8.15" hidden="1" customHeight="1" x14ac:dyDescent="0.2"/>
    <row r="376" ht="8.15" hidden="1" customHeight="1" x14ac:dyDescent="0.2"/>
    <row r="377" ht="8.15" hidden="1" customHeight="1" x14ac:dyDescent="0.2"/>
    <row r="378" ht="8.15" hidden="1" customHeight="1" x14ac:dyDescent="0.2"/>
    <row r="379" ht="8.15" hidden="1" customHeight="1" x14ac:dyDescent="0.2"/>
    <row r="380" ht="8.15" hidden="1" customHeight="1" x14ac:dyDescent="0.2"/>
    <row r="381" ht="8.15" hidden="1" customHeight="1" x14ac:dyDescent="0.2"/>
    <row r="382" ht="8.15" hidden="1" customHeight="1" x14ac:dyDescent="0.2"/>
    <row r="383" ht="8.15" hidden="1" customHeight="1" x14ac:dyDescent="0.2"/>
    <row r="384" ht="8.15" hidden="1" customHeight="1" x14ac:dyDescent="0.2"/>
    <row r="385" ht="8.15" hidden="1" customHeight="1" x14ac:dyDescent="0.2"/>
    <row r="386" ht="8.15" hidden="1" customHeight="1" x14ac:dyDescent="0.2"/>
    <row r="387" ht="8.15" hidden="1" customHeight="1" x14ac:dyDescent="0.2"/>
    <row r="388" ht="8.15" hidden="1" customHeight="1" x14ac:dyDescent="0.2"/>
    <row r="389" ht="8.15" hidden="1" customHeight="1" x14ac:dyDescent="0.2"/>
    <row r="390" ht="8.15" hidden="1" customHeight="1" x14ac:dyDescent="0.2"/>
    <row r="391" ht="8.15" hidden="1" customHeight="1" x14ac:dyDescent="0.2"/>
    <row r="392" ht="8.15" hidden="1" customHeight="1" x14ac:dyDescent="0.2"/>
    <row r="393" ht="8.15" hidden="1" customHeight="1" x14ac:dyDescent="0.2"/>
    <row r="394" ht="8.15" hidden="1" customHeight="1" x14ac:dyDescent="0.2"/>
    <row r="395" ht="8.15" hidden="1" customHeight="1" x14ac:dyDescent="0.2"/>
    <row r="396" ht="8.15" hidden="1" customHeight="1" x14ac:dyDescent="0.2"/>
    <row r="397" ht="8.15" hidden="1" customHeight="1" x14ac:dyDescent="0.2"/>
    <row r="398" ht="8.15" hidden="1" customHeight="1" x14ac:dyDescent="0.2"/>
    <row r="399" ht="8.15" hidden="1" customHeight="1" x14ac:dyDescent="0.2"/>
    <row r="400" ht="8.15" hidden="1" customHeight="1" x14ac:dyDescent="0.2"/>
    <row r="401" ht="8.15" hidden="1" customHeight="1" x14ac:dyDescent="0.2"/>
    <row r="402" ht="8.15" hidden="1" customHeight="1" x14ac:dyDescent="0.2"/>
    <row r="403" ht="8.15" hidden="1" customHeight="1" x14ac:dyDescent="0.2"/>
    <row r="404" ht="8.15" hidden="1" customHeight="1" x14ac:dyDescent="0.2"/>
    <row r="405" ht="8.15" hidden="1" customHeight="1" x14ac:dyDescent="0.2"/>
    <row r="406" ht="8.15" hidden="1" customHeight="1" x14ac:dyDescent="0.2"/>
    <row r="407" ht="8.15" hidden="1" customHeight="1" x14ac:dyDescent="0.2"/>
    <row r="408" ht="8.15" hidden="1" customHeight="1" x14ac:dyDescent="0.2"/>
    <row r="409" ht="8.15" hidden="1" customHeight="1" x14ac:dyDescent="0.2"/>
    <row r="410" ht="8.15" hidden="1" customHeight="1" x14ac:dyDescent="0.2"/>
    <row r="411" ht="8.15" hidden="1" customHeight="1" x14ac:dyDescent="0.2"/>
    <row r="412" ht="8.15" hidden="1" customHeight="1" x14ac:dyDescent="0.2"/>
    <row r="413" ht="8.15" hidden="1" customHeight="1" x14ac:dyDescent="0.2"/>
    <row r="414" ht="8.15" hidden="1" customHeight="1" x14ac:dyDescent="0.2"/>
    <row r="415" ht="8.15" hidden="1" customHeight="1" x14ac:dyDescent="0.2"/>
    <row r="416" ht="8.15" hidden="1" customHeight="1" x14ac:dyDescent="0.2"/>
    <row r="417" ht="8.15" hidden="1" customHeight="1" x14ac:dyDescent="0.2"/>
    <row r="418" ht="8.15" hidden="1" customHeight="1" x14ac:dyDescent="0.2"/>
    <row r="419" ht="8.15" hidden="1" customHeight="1" x14ac:dyDescent="0.2"/>
    <row r="420" ht="8.15" hidden="1" customHeight="1" x14ac:dyDescent="0.2"/>
    <row r="421" ht="8.15" hidden="1" customHeight="1" x14ac:dyDescent="0.2"/>
    <row r="422" ht="8.15" hidden="1" customHeight="1" x14ac:dyDescent="0.2"/>
    <row r="423" ht="8.15" hidden="1" customHeight="1" x14ac:dyDescent="0.2"/>
    <row r="424" ht="8.15" hidden="1" customHeight="1" x14ac:dyDescent="0.2"/>
    <row r="425" ht="8.15" hidden="1" customHeight="1" x14ac:dyDescent="0.2"/>
    <row r="426" ht="8.15" hidden="1" customHeight="1" x14ac:dyDescent="0.2"/>
    <row r="427" ht="8.15" hidden="1" customHeight="1" x14ac:dyDescent="0.2"/>
    <row r="428" ht="8.15" hidden="1" customHeight="1" x14ac:dyDescent="0.2"/>
    <row r="429" ht="8.15" hidden="1" customHeight="1" x14ac:dyDescent="0.2"/>
    <row r="430" ht="8.15" hidden="1" customHeight="1" x14ac:dyDescent="0.2"/>
    <row r="431" ht="8.15" hidden="1" customHeight="1" x14ac:dyDescent="0.2"/>
    <row r="432" ht="8.15" hidden="1" customHeight="1" x14ac:dyDescent="0.2"/>
    <row r="433" ht="8.15" hidden="1" customHeight="1" x14ac:dyDescent="0.2"/>
    <row r="434" ht="8.15" hidden="1" customHeight="1" x14ac:dyDescent="0.2"/>
    <row r="435" ht="8.15" hidden="1" customHeight="1" x14ac:dyDescent="0.2"/>
    <row r="436" ht="8.15" hidden="1" customHeight="1" x14ac:dyDescent="0.2"/>
    <row r="437" ht="8.15" hidden="1" customHeight="1" x14ac:dyDescent="0.2"/>
    <row r="438" ht="8.15" hidden="1" customHeight="1" x14ac:dyDescent="0.2"/>
    <row r="439" ht="8.15" hidden="1" customHeight="1" x14ac:dyDescent="0.2"/>
    <row r="440" ht="8.15" hidden="1" customHeight="1" x14ac:dyDescent="0.2"/>
    <row r="441" ht="8.15" hidden="1" customHeight="1" x14ac:dyDescent="0.2"/>
    <row r="442" ht="8.15" hidden="1" customHeight="1" x14ac:dyDescent="0.2"/>
    <row r="443" ht="8.15" hidden="1" customHeight="1" x14ac:dyDescent="0.2"/>
    <row r="444" ht="8.15" hidden="1" customHeight="1" x14ac:dyDescent="0.2"/>
    <row r="445" ht="8.15" hidden="1" customHeight="1" x14ac:dyDescent="0.2"/>
    <row r="446" ht="8.15" hidden="1" customHeight="1" x14ac:dyDescent="0.2"/>
    <row r="447" ht="8.15" hidden="1" customHeight="1" x14ac:dyDescent="0.2"/>
    <row r="448" ht="8.15" hidden="1" customHeight="1" x14ac:dyDescent="0.2"/>
    <row r="449" ht="8.15" hidden="1" customHeight="1" x14ac:dyDescent="0.2"/>
    <row r="450" ht="8.15" hidden="1" customHeight="1" x14ac:dyDescent="0.2"/>
    <row r="451" ht="8.15" hidden="1" customHeight="1" x14ac:dyDescent="0.2"/>
    <row r="452" ht="8.15" hidden="1" customHeight="1" x14ac:dyDescent="0.2"/>
    <row r="453" ht="8.15" hidden="1" customHeight="1" x14ac:dyDescent="0.2"/>
    <row r="454" ht="8.15" hidden="1" customHeight="1" x14ac:dyDescent="0.2"/>
    <row r="455" ht="8.15" hidden="1" customHeight="1" x14ac:dyDescent="0.2"/>
    <row r="456" ht="8.15" hidden="1" customHeight="1" x14ac:dyDescent="0.2"/>
    <row r="457" ht="8.15" hidden="1" customHeight="1" x14ac:dyDescent="0.2"/>
    <row r="458" ht="8.15" hidden="1" customHeight="1" x14ac:dyDescent="0.2"/>
    <row r="459" ht="8.15" hidden="1" customHeight="1" x14ac:dyDescent="0.2"/>
    <row r="460" ht="8.15" hidden="1" customHeight="1" x14ac:dyDescent="0.2"/>
    <row r="461" ht="8.15" hidden="1" customHeight="1" x14ac:dyDescent="0.2"/>
    <row r="462" ht="8.15" hidden="1" customHeight="1" x14ac:dyDescent="0.2"/>
    <row r="463" ht="8.15" hidden="1" customHeight="1" x14ac:dyDescent="0.2"/>
    <row r="464" ht="8.15" hidden="1" customHeight="1" x14ac:dyDescent="0.2"/>
    <row r="465" ht="8.15" hidden="1" customHeight="1" x14ac:dyDescent="0.2"/>
    <row r="466" ht="8.15" hidden="1" customHeight="1" x14ac:dyDescent="0.2"/>
    <row r="467" ht="8.15" hidden="1" customHeight="1" x14ac:dyDescent="0.2"/>
    <row r="468" ht="8.15" hidden="1" customHeight="1" x14ac:dyDescent="0.2"/>
    <row r="469" ht="8.15" hidden="1" customHeight="1" x14ac:dyDescent="0.2"/>
    <row r="470" ht="8.15" hidden="1" customHeight="1" x14ac:dyDescent="0.2"/>
    <row r="471" ht="8.15" hidden="1" customHeight="1" x14ac:dyDescent="0.2"/>
    <row r="472" ht="8.15" hidden="1" customHeight="1" x14ac:dyDescent="0.2"/>
    <row r="473" ht="8.15" hidden="1" customHeight="1" x14ac:dyDescent="0.2"/>
    <row r="474" ht="8.15" hidden="1" customHeight="1" x14ac:dyDescent="0.2"/>
    <row r="475" ht="8.15" hidden="1" customHeight="1" x14ac:dyDescent="0.2"/>
    <row r="476" ht="8.15" hidden="1" customHeight="1" x14ac:dyDescent="0.2"/>
    <row r="477" ht="8.15" hidden="1" customHeight="1" x14ac:dyDescent="0.2"/>
    <row r="478" ht="8.15" hidden="1" customHeight="1" x14ac:dyDescent="0.2"/>
    <row r="479" ht="8.15" hidden="1" customHeight="1" x14ac:dyDescent="0.2"/>
    <row r="480" ht="8.15" hidden="1" customHeight="1" x14ac:dyDescent="0.2"/>
    <row r="481" ht="8.15" hidden="1" customHeight="1" x14ac:dyDescent="0.2"/>
    <row r="482" ht="8.15" hidden="1" customHeight="1" x14ac:dyDescent="0.2"/>
    <row r="483" ht="8.15" hidden="1" customHeight="1" x14ac:dyDescent="0.2"/>
    <row r="484" ht="8.15" hidden="1" customHeight="1" x14ac:dyDescent="0.2"/>
    <row r="485" ht="8.15" hidden="1" customHeight="1" x14ac:dyDescent="0.2"/>
    <row r="486" ht="8.15" hidden="1" customHeight="1" x14ac:dyDescent="0.2"/>
    <row r="487" ht="8.15" hidden="1" customHeight="1" x14ac:dyDescent="0.2"/>
    <row r="488" ht="8.15" hidden="1" customHeight="1" x14ac:dyDescent="0.2"/>
    <row r="489" ht="8.15" hidden="1" customHeight="1" x14ac:dyDescent="0.2"/>
    <row r="490" ht="8.15" hidden="1" customHeight="1" x14ac:dyDescent="0.2"/>
    <row r="491" ht="8.15" hidden="1" customHeight="1" x14ac:dyDescent="0.2"/>
    <row r="492" ht="8.15" hidden="1" customHeight="1" x14ac:dyDescent="0.2"/>
    <row r="493" ht="8.15" hidden="1" customHeight="1" x14ac:dyDescent="0.2"/>
    <row r="494" ht="8.15" hidden="1" customHeight="1" x14ac:dyDescent="0.2"/>
    <row r="495" ht="8.15" hidden="1" customHeight="1" x14ac:dyDescent="0.2"/>
    <row r="496" ht="8.15" hidden="1" customHeight="1" x14ac:dyDescent="0.2"/>
    <row r="497" ht="8.15" hidden="1" customHeight="1" x14ac:dyDescent="0.2"/>
    <row r="498" ht="8.15" hidden="1" customHeight="1" x14ac:dyDescent="0.2"/>
    <row r="499" ht="8.15" hidden="1" customHeight="1" x14ac:dyDescent="0.2"/>
    <row r="500" ht="8.15" hidden="1" customHeight="1" x14ac:dyDescent="0.2"/>
    <row r="501" ht="8.15" hidden="1" customHeight="1" x14ac:dyDescent="0.2"/>
    <row r="502" ht="8.15" hidden="1" customHeight="1" x14ac:dyDescent="0.2"/>
    <row r="503" ht="8.15" hidden="1" customHeight="1" x14ac:dyDescent="0.2"/>
    <row r="504" ht="8.15" hidden="1" customHeight="1" x14ac:dyDescent="0.2"/>
    <row r="505" ht="8.15" hidden="1" customHeight="1" x14ac:dyDescent="0.2"/>
    <row r="506" ht="8.15" hidden="1" customHeight="1" x14ac:dyDescent="0.2"/>
    <row r="507" ht="8.15" hidden="1" customHeight="1" x14ac:dyDescent="0.2"/>
    <row r="508" ht="8.15" hidden="1" customHeight="1" x14ac:dyDescent="0.2"/>
    <row r="509" ht="8.15" hidden="1" customHeight="1" x14ac:dyDescent="0.2"/>
    <row r="510" ht="8.15" hidden="1" customHeight="1" x14ac:dyDescent="0.2"/>
    <row r="511" ht="8.15" hidden="1" customHeight="1" x14ac:dyDescent="0.2"/>
    <row r="512" ht="8.15" hidden="1" customHeight="1" x14ac:dyDescent="0.2"/>
    <row r="513" ht="8.15" hidden="1" customHeight="1" x14ac:dyDescent="0.2"/>
    <row r="514" ht="8.15" hidden="1" customHeight="1" x14ac:dyDescent="0.2"/>
    <row r="515" ht="8.15" hidden="1" customHeight="1" x14ac:dyDescent="0.2"/>
    <row r="516" ht="8.15" hidden="1" customHeight="1" x14ac:dyDescent="0.2"/>
    <row r="517" ht="8.15" hidden="1" customHeight="1" x14ac:dyDescent="0.2"/>
    <row r="518" ht="8.15" hidden="1" customHeight="1" x14ac:dyDescent="0.2"/>
    <row r="519" ht="8.15" hidden="1" customHeight="1" x14ac:dyDescent="0.2"/>
    <row r="520" ht="8.15" hidden="1" customHeight="1" x14ac:dyDescent="0.2"/>
    <row r="521" ht="8.15" hidden="1" customHeight="1" x14ac:dyDescent="0.2"/>
    <row r="522" ht="8.15" hidden="1" customHeight="1" x14ac:dyDescent="0.2"/>
    <row r="523" ht="8.15" hidden="1" customHeight="1" x14ac:dyDescent="0.2"/>
    <row r="524" ht="8.15" hidden="1" customHeight="1" x14ac:dyDescent="0.2"/>
    <row r="525" ht="8.15" hidden="1" customHeight="1" x14ac:dyDescent="0.2"/>
    <row r="526" ht="8.15" hidden="1" customHeight="1" x14ac:dyDescent="0.2"/>
    <row r="527" ht="8.15" hidden="1" customHeight="1" x14ac:dyDescent="0.2"/>
    <row r="528" ht="8.15" hidden="1" customHeight="1" x14ac:dyDescent="0.2"/>
    <row r="529" ht="8.15" hidden="1" customHeight="1" x14ac:dyDescent="0.2"/>
    <row r="530" ht="8.15" hidden="1" customHeight="1" x14ac:dyDescent="0.2"/>
    <row r="531" ht="8.15" hidden="1" customHeight="1" x14ac:dyDescent="0.2"/>
    <row r="532" ht="8.15" hidden="1" customHeight="1" x14ac:dyDescent="0.2"/>
    <row r="533" ht="8.15" hidden="1" customHeight="1" x14ac:dyDescent="0.2"/>
    <row r="534" ht="8.15" hidden="1" customHeight="1" x14ac:dyDescent="0.2"/>
    <row r="535" ht="8.15" hidden="1" customHeight="1" x14ac:dyDescent="0.2"/>
    <row r="536" ht="8.15" hidden="1" customHeight="1" x14ac:dyDescent="0.2"/>
    <row r="537" ht="8.15" hidden="1" customHeight="1" x14ac:dyDescent="0.2"/>
    <row r="538" ht="8.15" hidden="1" customHeight="1" x14ac:dyDescent="0.2"/>
    <row r="539" ht="8.15" hidden="1" customHeight="1" x14ac:dyDescent="0.2"/>
    <row r="540" ht="8.15" hidden="1" customHeight="1" x14ac:dyDescent="0.2"/>
    <row r="541" ht="8.15" hidden="1" customHeight="1" x14ac:dyDescent="0.2"/>
    <row r="542" ht="8.15" hidden="1" customHeight="1" x14ac:dyDescent="0.2"/>
    <row r="543" ht="8.15" hidden="1" customHeight="1" x14ac:dyDescent="0.2"/>
    <row r="544" ht="8.15" hidden="1" customHeight="1" x14ac:dyDescent="0.2"/>
    <row r="545" ht="8.15" hidden="1" customHeight="1" x14ac:dyDescent="0.2"/>
    <row r="546" ht="8.15" hidden="1" customHeight="1" x14ac:dyDescent="0.2"/>
    <row r="547" ht="8.15" hidden="1" customHeight="1" x14ac:dyDescent="0.2"/>
    <row r="548" ht="8.15" hidden="1" customHeight="1" x14ac:dyDescent="0.2"/>
    <row r="549" ht="8.15" hidden="1" customHeight="1" x14ac:dyDescent="0.2"/>
    <row r="550" ht="8.15" hidden="1" customHeight="1" x14ac:dyDescent="0.2"/>
    <row r="551" ht="8.15" hidden="1" customHeight="1" x14ac:dyDescent="0.2"/>
    <row r="552" ht="8.15" hidden="1" customHeight="1" x14ac:dyDescent="0.2"/>
    <row r="553" ht="8.15" hidden="1" customHeight="1" x14ac:dyDescent="0.2"/>
    <row r="554" ht="8.15" hidden="1" customHeight="1" x14ac:dyDescent="0.2"/>
    <row r="555" ht="8.15" hidden="1" customHeight="1" x14ac:dyDescent="0.2"/>
    <row r="556" ht="8.15" hidden="1" customHeight="1" x14ac:dyDescent="0.2"/>
    <row r="557" ht="8.15" hidden="1" customHeight="1" x14ac:dyDescent="0.2"/>
    <row r="558" ht="8.15" hidden="1" customHeight="1" x14ac:dyDescent="0.2"/>
    <row r="559" ht="8.15" hidden="1" customHeight="1" x14ac:dyDescent="0.2"/>
    <row r="560" ht="8.15" hidden="1" customHeight="1" x14ac:dyDescent="0.2"/>
    <row r="561" ht="8.15" hidden="1" customHeight="1" x14ac:dyDescent="0.2"/>
    <row r="562" ht="8.15" hidden="1" customHeight="1" x14ac:dyDescent="0.2"/>
    <row r="563" ht="8.15" hidden="1" customHeight="1" x14ac:dyDescent="0.2"/>
    <row r="564" ht="8.15" hidden="1" customHeight="1" x14ac:dyDescent="0.2"/>
    <row r="565" ht="8.15" hidden="1" customHeight="1" x14ac:dyDescent="0.2"/>
    <row r="566" ht="8.15" hidden="1" customHeight="1" x14ac:dyDescent="0.2"/>
    <row r="567" ht="8.15" hidden="1" customHeight="1" x14ac:dyDescent="0.2"/>
    <row r="568" ht="8.15" hidden="1" customHeight="1" x14ac:dyDescent="0.2"/>
    <row r="569" ht="8.15" hidden="1" customHeight="1" x14ac:dyDescent="0.2"/>
    <row r="570" ht="8.15" hidden="1" customHeight="1" x14ac:dyDescent="0.2"/>
    <row r="571" ht="8.15" hidden="1" customHeight="1" x14ac:dyDescent="0.2"/>
    <row r="572" ht="8.15" hidden="1" customHeight="1" x14ac:dyDescent="0.2"/>
    <row r="573" ht="8.15" hidden="1" customHeight="1" x14ac:dyDescent="0.2"/>
    <row r="574" ht="8.15" hidden="1" customHeight="1" x14ac:dyDescent="0.2"/>
    <row r="575" ht="8.15" hidden="1" customHeight="1" x14ac:dyDescent="0.2"/>
    <row r="576" ht="8.15" hidden="1" customHeight="1" x14ac:dyDescent="0.2"/>
    <row r="577" ht="8.15" hidden="1" customHeight="1" x14ac:dyDescent="0.2"/>
    <row r="578" ht="8.15" hidden="1" customHeight="1" x14ac:dyDescent="0.2"/>
    <row r="579" ht="8.15" hidden="1" customHeight="1" x14ac:dyDescent="0.2"/>
    <row r="580" ht="8.15" hidden="1" customHeight="1" x14ac:dyDescent="0.2"/>
    <row r="581" ht="8.15" hidden="1" customHeight="1" x14ac:dyDescent="0.2"/>
    <row r="582" ht="8.15" hidden="1" customHeight="1" x14ac:dyDescent="0.2"/>
    <row r="583" ht="8.15" hidden="1" customHeight="1" x14ac:dyDescent="0.2"/>
    <row r="584" ht="8.15" hidden="1" customHeight="1" x14ac:dyDescent="0.2"/>
    <row r="585" ht="8.15" hidden="1" customHeight="1" x14ac:dyDescent="0.2"/>
    <row r="586" ht="8.15" hidden="1" customHeight="1" x14ac:dyDescent="0.2"/>
    <row r="587" ht="8.15" hidden="1" customHeight="1" x14ac:dyDescent="0.2"/>
    <row r="588" ht="8.15" hidden="1" customHeight="1" x14ac:dyDescent="0.2"/>
    <row r="589" ht="8.15" hidden="1" customHeight="1" x14ac:dyDescent="0.2"/>
    <row r="590" ht="8.15" hidden="1" customHeight="1" x14ac:dyDescent="0.2"/>
    <row r="591" ht="8.15" hidden="1" customHeight="1" x14ac:dyDescent="0.2"/>
    <row r="592" ht="8.15" hidden="1" customHeight="1" x14ac:dyDescent="0.2"/>
    <row r="593" ht="8.15" hidden="1" customHeight="1" x14ac:dyDescent="0.2"/>
    <row r="594" ht="8.15" hidden="1" customHeight="1" x14ac:dyDescent="0.2"/>
    <row r="595" ht="8.15" hidden="1" customHeight="1" x14ac:dyDescent="0.2"/>
    <row r="596" ht="8.15" hidden="1" customHeight="1" x14ac:dyDescent="0.2"/>
    <row r="597" ht="8.15" hidden="1" customHeight="1" x14ac:dyDescent="0.2"/>
    <row r="598" ht="8.15" hidden="1" customHeight="1" x14ac:dyDescent="0.2"/>
    <row r="599" ht="8.15" hidden="1" customHeight="1" x14ac:dyDescent="0.2"/>
    <row r="600" ht="8.15" hidden="1" customHeight="1" x14ac:dyDescent="0.2"/>
    <row r="601" ht="8.15" hidden="1" customHeight="1" x14ac:dyDescent="0.2"/>
    <row r="602" ht="8.15" hidden="1" customHeight="1" x14ac:dyDescent="0.2"/>
    <row r="603" ht="8.15" hidden="1" customHeight="1" x14ac:dyDescent="0.2"/>
    <row r="604" ht="8.15" hidden="1" customHeight="1" x14ac:dyDescent="0.2"/>
    <row r="605" ht="8.15" hidden="1" customHeight="1" x14ac:dyDescent="0.2"/>
    <row r="606" ht="8.15" hidden="1" customHeight="1" x14ac:dyDescent="0.2"/>
    <row r="607" ht="8.15" hidden="1" customHeight="1" x14ac:dyDescent="0.2"/>
    <row r="608" ht="8.15" hidden="1" customHeight="1" x14ac:dyDescent="0.2"/>
    <row r="609" ht="8.15" hidden="1" customHeight="1" x14ac:dyDescent="0.2"/>
    <row r="610" ht="8.15" hidden="1" customHeight="1" x14ac:dyDescent="0.2"/>
    <row r="611" ht="8.15" hidden="1" customHeight="1" x14ac:dyDescent="0.2"/>
    <row r="612" ht="8.15" hidden="1" customHeight="1" x14ac:dyDescent="0.2"/>
    <row r="613" ht="8.15" hidden="1" customHeight="1" x14ac:dyDescent="0.2"/>
    <row r="614" ht="8.15" hidden="1" customHeight="1" x14ac:dyDescent="0.2"/>
    <row r="615" ht="8.15" hidden="1" customHeight="1" x14ac:dyDescent="0.2"/>
    <row r="616" ht="8.15" hidden="1" customHeight="1" x14ac:dyDescent="0.2"/>
    <row r="617" ht="8.15" hidden="1" customHeight="1" x14ac:dyDescent="0.2"/>
    <row r="618" ht="8.15" hidden="1" customHeight="1" x14ac:dyDescent="0.2"/>
    <row r="619" ht="8.15" hidden="1" customHeight="1" x14ac:dyDescent="0.2"/>
    <row r="620" ht="8.15" hidden="1" customHeight="1" x14ac:dyDescent="0.2"/>
    <row r="621" ht="8.15" hidden="1" customHeight="1" x14ac:dyDescent="0.2"/>
    <row r="622" ht="8.15" hidden="1" customHeight="1" x14ac:dyDescent="0.2"/>
    <row r="623" ht="8.15" hidden="1" customHeight="1" x14ac:dyDescent="0.2"/>
    <row r="624" ht="8.15" hidden="1" customHeight="1" x14ac:dyDescent="0.2"/>
    <row r="625" ht="8.15" hidden="1" customHeight="1" x14ac:dyDescent="0.2"/>
    <row r="626" ht="8.15" hidden="1" customHeight="1" x14ac:dyDescent="0.2"/>
    <row r="627" ht="8.15" hidden="1" customHeight="1" x14ac:dyDescent="0.2"/>
    <row r="628" ht="8.15" hidden="1" customHeight="1" x14ac:dyDescent="0.2"/>
    <row r="629" ht="8.15" hidden="1" customHeight="1" x14ac:dyDescent="0.2"/>
    <row r="630" ht="8.15" hidden="1" customHeight="1" x14ac:dyDescent="0.2"/>
    <row r="631" ht="8.15" hidden="1" customHeight="1" x14ac:dyDescent="0.2"/>
    <row r="632" ht="8.15" hidden="1" customHeight="1" x14ac:dyDescent="0.2"/>
    <row r="633" ht="8.15" hidden="1" customHeight="1" x14ac:dyDescent="0.2"/>
    <row r="634" ht="8.15" hidden="1" customHeight="1" x14ac:dyDescent="0.2"/>
    <row r="635" ht="8.15" hidden="1" customHeight="1" x14ac:dyDescent="0.2"/>
    <row r="636" ht="8.15" hidden="1" customHeight="1" x14ac:dyDescent="0.2"/>
    <row r="637" ht="8.15" hidden="1" customHeight="1" x14ac:dyDescent="0.2"/>
    <row r="638" ht="8.15" hidden="1" customHeight="1" x14ac:dyDescent="0.2"/>
    <row r="639" ht="8.15" hidden="1" customHeight="1" x14ac:dyDescent="0.2"/>
    <row r="640" ht="8.15" hidden="1" customHeight="1" x14ac:dyDescent="0.2"/>
    <row r="641" ht="8.15" hidden="1" customHeight="1" x14ac:dyDescent="0.2"/>
    <row r="642" ht="8.15" hidden="1" customHeight="1" x14ac:dyDescent="0.2"/>
    <row r="643" ht="8.15" hidden="1" customHeight="1" x14ac:dyDescent="0.2"/>
    <row r="644" ht="8.15" hidden="1" customHeight="1" x14ac:dyDescent="0.2"/>
    <row r="645" ht="8.15" hidden="1" customHeight="1" x14ac:dyDescent="0.2"/>
    <row r="646" ht="8.15" hidden="1" customHeight="1" x14ac:dyDescent="0.2"/>
    <row r="647" ht="8.15" hidden="1" customHeight="1" x14ac:dyDescent="0.2"/>
    <row r="648" ht="8.15" hidden="1" customHeight="1" x14ac:dyDescent="0.2"/>
    <row r="649" ht="8.15" hidden="1" customHeight="1" x14ac:dyDescent="0.2"/>
    <row r="650" ht="8.15" hidden="1" customHeight="1" x14ac:dyDescent="0.2"/>
    <row r="651" ht="8.15" hidden="1" customHeight="1" x14ac:dyDescent="0.2"/>
    <row r="652" ht="8.15" hidden="1" customHeight="1" x14ac:dyDescent="0.2"/>
    <row r="653" ht="8.15" hidden="1" customHeight="1" x14ac:dyDescent="0.2"/>
    <row r="654" ht="8.15" hidden="1" customHeight="1" x14ac:dyDescent="0.2"/>
    <row r="655" ht="8.15" hidden="1" customHeight="1" x14ac:dyDescent="0.2"/>
    <row r="656" ht="8.15" hidden="1" customHeight="1" x14ac:dyDescent="0.2"/>
    <row r="657" ht="8.15" hidden="1" customHeight="1" x14ac:dyDescent="0.2"/>
    <row r="658" ht="8.15" hidden="1" customHeight="1" x14ac:dyDescent="0.2"/>
    <row r="659" ht="8.15" hidden="1" customHeight="1" x14ac:dyDescent="0.2"/>
    <row r="660" ht="8.15" hidden="1" customHeight="1" x14ac:dyDescent="0.2"/>
    <row r="661" ht="8.15" hidden="1" customHeight="1" x14ac:dyDescent="0.2"/>
    <row r="662" ht="8.15" hidden="1" customHeight="1" x14ac:dyDescent="0.2"/>
    <row r="663" ht="8.15" hidden="1" customHeight="1" x14ac:dyDescent="0.2"/>
    <row r="664" ht="8.15" hidden="1" customHeight="1" x14ac:dyDescent="0.2"/>
    <row r="665" ht="8.15" hidden="1" customHeight="1" x14ac:dyDescent="0.2"/>
    <row r="666" ht="8.15" hidden="1" customHeight="1" x14ac:dyDescent="0.2"/>
    <row r="667" ht="8.15" hidden="1" customHeight="1" x14ac:dyDescent="0.2"/>
    <row r="668" ht="8.15" hidden="1" customHeight="1" x14ac:dyDescent="0.2"/>
    <row r="669" ht="8.15" hidden="1" customHeight="1" x14ac:dyDescent="0.2"/>
    <row r="670" ht="8.15" hidden="1" customHeight="1" x14ac:dyDescent="0.2"/>
    <row r="671" ht="8.15" hidden="1" customHeight="1" x14ac:dyDescent="0.2"/>
    <row r="672" ht="8.15" hidden="1" customHeight="1" x14ac:dyDescent="0.2"/>
    <row r="673" ht="8.15" hidden="1" customHeight="1" x14ac:dyDescent="0.2"/>
    <row r="674" ht="8.15" hidden="1" customHeight="1" x14ac:dyDescent="0.2"/>
    <row r="675" ht="8.15" hidden="1" customHeight="1" x14ac:dyDescent="0.2"/>
    <row r="676" ht="8.15" hidden="1" customHeight="1" x14ac:dyDescent="0.2"/>
    <row r="677" ht="8.15" hidden="1" customHeight="1" x14ac:dyDescent="0.2"/>
    <row r="678" ht="8.15" hidden="1" customHeight="1" x14ac:dyDescent="0.2"/>
    <row r="679" ht="8.15" hidden="1" customHeight="1" x14ac:dyDescent="0.2"/>
    <row r="680" ht="8.15" hidden="1" customHeight="1" x14ac:dyDescent="0.2"/>
    <row r="681" ht="8.15" hidden="1" customHeight="1" x14ac:dyDescent="0.2"/>
    <row r="682" ht="8.15" hidden="1" customHeight="1" x14ac:dyDescent="0.2"/>
    <row r="683" ht="8.15" hidden="1" customHeight="1" x14ac:dyDescent="0.2"/>
    <row r="684" ht="8.15" hidden="1" customHeight="1" x14ac:dyDescent="0.2"/>
    <row r="685" ht="8.15" hidden="1" customHeight="1" x14ac:dyDescent="0.2"/>
    <row r="686" ht="8.15" hidden="1" customHeight="1" x14ac:dyDescent="0.2"/>
    <row r="687" ht="8.15" hidden="1" customHeight="1" x14ac:dyDescent="0.2"/>
    <row r="688" ht="8.15" hidden="1" customHeight="1" x14ac:dyDescent="0.2"/>
    <row r="689" ht="8.15" hidden="1" customHeight="1" x14ac:dyDescent="0.2"/>
    <row r="690" ht="8.15" hidden="1" customHeight="1" x14ac:dyDescent="0.2"/>
    <row r="691" ht="8.15" hidden="1" customHeight="1" x14ac:dyDescent="0.2"/>
    <row r="692" ht="8.15" hidden="1" customHeight="1" x14ac:dyDescent="0.2"/>
    <row r="693" ht="8.15" hidden="1" customHeight="1" x14ac:dyDescent="0.2"/>
    <row r="694" ht="8.15" hidden="1" customHeight="1" x14ac:dyDescent="0.2"/>
    <row r="695" ht="8.15" hidden="1" customHeight="1" x14ac:dyDescent="0.2"/>
    <row r="696" ht="8.15" hidden="1" customHeight="1" x14ac:dyDescent="0.2"/>
    <row r="697" ht="8.15" hidden="1" customHeight="1" x14ac:dyDescent="0.2"/>
    <row r="698" ht="8.15" hidden="1" customHeight="1" x14ac:dyDescent="0.2"/>
    <row r="699" ht="8.15" hidden="1" customHeight="1" x14ac:dyDescent="0.2"/>
    <row r="700" ht="8.15" hidden="1" customHeight="1" x14ac:dyDescent="0.2"/>
    <row r="701" ht="8.15" hidden="1" customHeight="1" x14ac:dyDescent="0.2"/>
    <row r="702" ht="8.15" hidden="1" customHeight="1" x14ac:dyDescent="0.2"/>
    <row r="703" ht="8.15" hidden="1" customHeight="1" x14ac:dyDescent="0.2"/>
    <row r="704" ht="8.15" hidden="1" customHeight="1" x14ac:dyDescent="0.2"/>
    <row r="705" ht="8.15" hidden="1" customHeight="1" x14ac:dyDescent="0.2"/>
    <row r="706" ht="8.15" hidden="1" customHeight="1" x14ac:dyDescent="0.2"/>
    <row r="707" ht="8.15" hidden="1" customHeight="1" x14ac:dyDescent="0.2"/>
    <row r="708" ht="8.15" hidden="1" customHeight="1" x14ac:dyDescent="0.2"/>
    <row r="709" ht="8.15" hidden="1" customHeight="1" x14ac:dyDescent="0.2"/>
    <row r="710" ht="8.15" hidden="1" customHeight="1" x14ac:dyDescent="0.2"/>
    <row r="711" ht="8.15" hidden="1" customHeight="1" x14ac:dyDescent="0.2"/>
    <row r="712" ht="8.15" hidden="1" customHeight="1" x14ac:dyDescent="0.2"/>
    <row r="713" ht="8.15" hidden="1" customHeight="1" x14ac:dyDescent="0.2"/>
    <row r="714" ht="8.15" hidden="1" customHeight="1" x14ac:dyDescent="0.2"/>
    <row r="715" ht="8.15" hidden="1" customHeight="1" x14ac:dyDescent="0.2"/>
    <row r="716" ht="8.15" hidden="1" customHeight="1" x14ac:dyDescent="0.2"/>
    <row r="717" ht="8.15" hidden="1" customHeight="1" x14ac:dyDescent="0.2"/>
    <row r="718" ht="8.15" hidden="1" customHeight="1" x14ac:dyDescent="0.2"/>
    <row r="719" ht="8.15" hidden="1" customHeight="1" x14ac:dyDescent="0.2"/>
    <row r="720" ht="8.15" hidden="1" customHeight="1" x14ac:dyDescent="0.2"/>
    <row r="721" ht="8.15" hidden="1" customHeight="1" x14ac:dyDescent="0.2"/>
    <row r="722" ht="8.15" hidden="1" customHeight="1" x14ac:dyDescent="0.2"/>
    <row r="723" ht="8.15" hidden="1" customHeight="1" x14ac:dyDescent="0.2"/>
    <row r="724" ht="8.15" hidden="1" customHeight="1" x14ac:dyDescent="0.2"/>
    <row r="725" ht="8.15" hidden="1" customHeight="1" x14ac:dyDescent="0.2"/>
    <row r="726" ht="8.15" hidden="1" customHeight="1" x14ac:dyDescent="0.2"/>
    <row r="727" ht="8.15" hidden="1" customHeight="1" x14ac:dyDescent="0.2"/>
    <row r="728" ht="8.15" hidden="1" customHeight="1" x14ac:dyDescent="0.2"/>
    <row r="729" ht="8.15" hidden="1" customHeight="1" x14ac:dyDescent="0.2"/>
    <row r="730" ht="8.15" hidden="1" customHeight="1" x14ac:dyDescent="0.2"/>
    <row r="731" ht="8.15" hidden="1" customHeight="1" x14ac:dyDescent="0.2"/>
    <row r="732" ht="8.15" hidden="1" customHeight="1" x14ac:dyDescent="0.2"/>
    <row r="733" ht="8.15" hidden="1" customHeight="1" x14ac:dyDescent="0.2"/>
    <row r="734" ht="8.15" hidden="1" customHeight="1" x14ac:dyDescent="0.2"/>
    <row r="735" ht="8.15" hidden="1" customHeight="1" x14ac:dyDescent="0.2"/>
    <row r="736" ht="8.15" hidden="1" customHeight="1" x14ac:dyDescent="0.2"/>
    <row r="737" ht="8.15" hidden="1" customHeight="1" x14ac:dyDescent="0.2"/>
    <row r="738" ht="8.15" hidden="1" customHeight="1" x14ac:dyDescent="0.2"/>
    <row r="739" ht="8.15" hidden="1" customHeight="1" x14ac:dyDescent="0.2"/>
    <row r="740" ht="8.15" hidden="1" customHeight="1" x14ac:dyDescent="0.2"/>
    <row r="741" ht="8.15" hidden="1" customHeight="1" x14ac:dyDescent="0.2"/>
    <row r="742" ht="8.15" hidden="1" customHeight="1" x14ac:dyDescent="0.2"/>
    <row r="743" ht="8.15" hidden="1" customHeight="1" x14ac:dyDescent="0.2"/>
    <row r="744" ht="8.15" hidden="1" customHeight="1" x14ac:dyDescent="0.2"/>
    <row r="745" ht="8.15" hidden="1" customHeight="1" x14ac:dyDescent="0.2"/>
    <row r="746" ht="8.15" hidden="1" customHeight="1" x14ac:dyDescent="0.2"/>
    <row r="747" ht="8.15" hidden="1" customHeight="1" x14ac:dyDescent="0.2"/>
    <row r="748" ht="8.15" hidden="1" customHeight="1" x14ac:dyDescent="0.2"/>
    <row r="749" ht="8.15" hidden="1" customHeight="1" x14ac:dyDescent="0.2"/>
    <row r="750" ht="8.15" hidden="1" customHeight="1" x14ac:dyDescent="0.2"/>
    <row r="751" ht="8.15" hidden="1" customHeight="1" x14ac:dyDescent="0.2"/>
    <row r="752" ht="8.15" hidden="1" customHeight="1" x14ac:dyDescent="0.2"/>
    <row r="753" ht="8.15" hidden="1" customHeight="1" x14ac:dyDescent="0.2"/>
    <row r="754" ht="8.15" hidden="1" customHeight="1" x14ac:dyDescent="0.2"/>
    <row r="755" ht="8.15" hidden="1" customHeight="1" x14ac:dyDescent="0.2"/>
    <row r="756" ht="8.15" hidden="1" customHeight="1" x14ac:dyDescent="0.2"/>
    <row r="757" ht="8.15" hidden="1" customHeight="1" x14ac:dyDescent="0.2"/>
    <row r="758" ht="8.15" hidden="1" customHeight="1" x14ac:dyDescent="0.2"/>
    <row r="759" ht="8.15" hidden="1" customHeight="1" x14ac:dyDescent="0.2"/>
    <row r="760" ht="8.15" hidden="1" customHeight="1" x14ac:dyDescent="0.2"/>
    <row r="761" ht="8.15" hidden="1" customHeight="1" x14ac:dyDescent="0.2"/>
    <row r="762" ht="8.15" hidden="1" customHeight="1" x14ac:dyDescent="0.2"/>
    <row r="763" ht="8.15" hidden="1" customHeight="1" x14ac:dyDescent="0.2"/>
    <row r="764" ht="8.15" hidden="1" customHeight="1" x14ac:dyDescent="0.2"/>
    <row r="765" ht="8.15" hidden="1" customHeight="1" x14ac:dyDescent="0.2"/>
    <row r="766" ht="8.15" hidden="1" customHeight="1" x14ac:dyDescent="0.2"/>
    <row r="767" ht="8.15" hidden="1" customHeight="1" x14ac:dyDescent="0.2"/>
    <row r="768" ht="8.15" hidden="1" customHeight="1" x14ac:dyDescent="0.2"/>
    <row r="769" ht="8.15" hidden="1" customHeight="1" x14ac:dyDescent="0.2"/>
    <row r="770" ht="8.15" hidden="1" customHeight="1" x14ac:dyDescent="0.2"/>
    <row r="771" ht="8.15" hidden="1" customHeight="1" x14ac:dyDescent="0.2"/>
    <row r="772" ht="8.15" hidden="1" customHeight="1" x14ac:dyDescent="0.2"/>
    <row r="773" ht="8.15" hidden="1" customHeight="1" x14ac:dyDescent="0.2"/>
    <row r="774" ht="8.15" hidden="1" customHeight="1" x14ac:dyDescent="0.2"/>
    <row r="775" ht="8.15" hidden="1" customHeight="1" x14ac:dyDescent="0.2"/>
    <row r="776" ht="8.15" hidden="1" customHeight="1" x14ac:dyDescent="0.2"/>
    <row r="777" ht="8.15" hidden="1" customHeight="1" x14ac:dyDescent="0.2"/>
    <row r="778" ht="8.15" hidden="1" customHeight="1" x14ac:dyDescent="0.2"/>
    <row r="779" ht="8.15" hidden="1" customHeight="1" x14ac:dyDescent="0.2"/>
    <row r="780" ht="8.15" hidden="1" customHeight="1" x14ac:dyDescent="0.2"/>
    <row r="781" ht="8.15" hidden="1" customHeight="1" x14ac:dyDescent="0.2"/>
    <row r="782" ht="8.15" hidden="1" customHeight="1" x14ac:dyDescent="0.2"/>
    <row r="783" ht="8.15" hidden="1" customHeight="1" x14ac:dyDescent="0.2"/>
    <row r="784" ht="8.15" hidden="1" customHeight="1" x14ac:dyDescent="0.2"/>
    <row r="785" ht="8.15" hidden="1" customHeight="1" x14ac:dyDescent="0.2"/>
    <row r="786" ht="8.15" hidden="1" customHeight="1" x14ac:dyDescent="0.2"/>
    <row r="787" ht="8.15" hidden="1" customHeight="1" x14ac:dyDescent="0.2"/>
    <row r="788" ht="8.15" hidden="1" customHeight="1" x14ac:dyDescent="0.2"/>
    <row r="789" ht="8.15" hidden="1" customHeight="1" x14ac:dyDescent="0.2"/>
    <row r="790" ht="8.15" hidden="1" customHeight="1" x14ac:dyDescent="0.2"/>
    <row r="791" ht="8.15" hidden="1" customHeight="1" x14ac:dyDescent="0.2"/>
    <row r="792" ht="8.15" hidden="1" customHeight="1" x14ac:dyDescent="0.2"/>
    <row r="793" ht="8.15" hidden="1" customHeight="1" x14ac:dyDescent="0.2"/>
    <row r="794" ht="8.15" hidden="1" customHeight="1" x14ac:dyDescent="0.2"/>
    <row r="795" ht="8.15" hidden="1" customHeight="1" x14ac:dyDescent="0.2"/>
    <row r="796" ht="8.15" hidden="1" customHeight="1" x14ac:dyDescent="0.2"/>
    <row r="797" ht="8.15" hidden="1" customHeight="1" x14ac:dyDescent="0.2"/>
    <row r="798" ht="8.15" hidden="1" customHeight="1" x14ac:dyDescent="0.2"/>
    <row r="799" ht="8.15" hidden="1" customHeight="1" x14ac:dyDescent="0.2"/>
    <row r="800" ht="8.15" hidden="1" customHeight="1" x14ac:dyDescent="0.2"/>
    <row r="801" ht="8.15" hidden="1" customHeight="1" x14ac:dyDescent="0.2"/>
    <row r="802" ht="8.15" hidden="1" customHeight="1" x14ac:dyDescent="0.2"/>
    <row r="803" ht="8.15" hidden="1" customHeight="1" x14ac:dyDescent="0.2"/>
    <row r="804" ht="8.15" hidden="1" customHeight="1" x14ac:dyDescent="0.2"/>
    <row r="805" ht="8.15" hidden="1" customHeight="1" x14ac:dyDescent="0.2"/>
    <row r="806" ht="8.15" hidden="1" customHeight="1" x14ac:dyDescent="0.2"/>
    <row r="807" ht="8.15" hidden="1" customHeight="1" x14ac:dyDescent="0.2"/>
    <row r="808" ht="8.15" hidden="1" customHeight="1" x14ac:dyDescent="0.2"/>
    <row r="809" ht="8.15" hidden="1" customHeight="1" x14ac:dyDescent="0.2"/>
    <row r="810" ht="8.15" hidden="1" customHeight="1" x14ac:dyDescent="0.2"/>
    <row r="811" ht="8.15" hidden="1" customHeight="1" x14ac:dyDescent="0.2"/>
    <row r="812" ht="8.15" hidden="1" customHeight="1" x14ac:dyDescent="0.2"/>
    <row r="813" ht="8.15" hidden="1" customHeight="1" x14ac:dyDescent="0.2"/>
    <row r="814" ht="8.15" hidden="1" customHeight="1" x14ac:dyDescent="0.2"/>
    <row r="815" ht="8.15" hidden="1" customHeight="1" x14ac:dyDescent="0.2"/>
    <row r="816" ht="8.15" hidden="1" customHeight="1" x14ac:dyDescent="0.2"/>
    <row r="817" ht="8.15" hidden="1" customHeight="1" x14ac:dyDescent="0.2"/>
    <row r="818" ht="8.15" hidden="1" customHeight="1" x14ac:dyDescent="0.2"/>
    <row r="819" ht="8.15" hidden="1" customHeight="1" x14ac:dyDescent="0.2"/>
    <row r="820" ht="8.15" hidden="1" customHeight="1" x14ac:dyDescent="0.2"/>
    <row r="821" ht="8.15" hidden="1" customHeight="1" x14ac:dyDescent="0.2"/>
    <row r="822" ht="8.15" hidden="1" customHeight="1" x14ac:dyDescent="0.2"/>
    <row r="823" ht="8.15" hidden="1" customHeight="1" x14ac:dyDescent="0.2"/>
    <row r="824" ht="8.15" hidden="1" customHeight="1" x14ac:dyDescent="0.2"/>
    <row r="825" ht="8.15" hidden="1" customHeight="1" x14ac:dyDescent="0.2"/>
    <row r="826" ht="8.15" hidden="1" customHeight="1" x14ac:dyDescent="0.2"/>
    <row r="827" ht="8.15" hidden="1" customHeight="1" x14ac:dyDescent="0.2"/>
    <row r="828" ht="8.15" hidden="1" customHeight="1" x14ac:dyDescent="0.2"/>
    <row r="829" ht="8.15" hidden="1" customHeight="1" x14ac:dyDescent="0.2"/>
    <row r="830" ht="8.15" hidden="1" customHeight="1" x14ac:dyDescent="0.2"/>
    <row r="831" ht="8.15" hidden="1" customHeight="1" x14ac:dyDescent="0.2"/>
    <row r="832" ht="8.15" hidden="1" customHeight="1" x14ac:dyDescent="0.2"/>
    <row r="833" ht="8.15" hidden="1" customHeight="1" x14ac:dyDescent="0.2"/>
    <row r="834" ht="8.15" hidden="1" customHeight="1" x14ac:dyDescent="0.2"/>
    <row r="835" ht="8.15" hidden="1" customHeight="1" x14ac:dyDescent="0.2"/>
    <row r="836" ht="8.15" hidden="1" customHeight="1" x14ac:dyDescent="0.2"/>
    <row r="837" ht="8.15" hidden="1" customHeight="1" x14ac:dyDescent="0.2"/>
    <row r="838" ht="8.15" hidden="1" customHeight="1" x14ac:dyDescent="0.2"/>
    <row r="839" ht="8.15" hidden="1" customHeight="1" x14ac:dyDescent="0.2"/>
    <row r="840" ht="8.15" hidden="1" customHeight="1" x14ac:dyDescent="0.2"/>
    <row r="841" ht="8.15" hidden="1" customHeight="1" x14ac:dyDescent="0.2"/>
    <row r="842" ht="8.15" hidden="1" customHeight="1" x14ac:dyDescent="0.2"/>
    <row r="843" ht="8.15" hidden="1" customHeight="1" x14ac:dyDescent="0.2"/>
    <row r="844" ht="8.15" hidden="1" customHeight="1" x14ac:dyDescent="0.2"/>
    <row r="845" ht="8.15" hidden="1" customHeight="1" x14ac:dyDescent="0.2"/>
    <row r="846" ht="8.15" hidden="1" customHeight="1" x14ac:dyDescent="0.2"/>
    <row r="847" ht="8.15" hidden="1" customHeight="1" x14ac:dyDescent="0.2"/>
    <row r="848" ht="8.15" hidden="1" customHeight="1" x14ac:dyDescent="0.2"/>
    <row r="849" ht="8.15" hidden="1" customHeight="1" x14ac:dyDescent="0.2"/>
    <row r="850" ht="8.15" hidden="1" customHeight="1" x14ac:dyDescent="0.2"/>
    <row r="851" ht="8.15" hidden="1" customHeight="1" x14ac:dyDescent="0.2"/>
    <row r="852" ht="8.15" hidden="1" customHeight="1" x14ac:dyDescent="0.2"/>
    <row r="853" ht="8.15" hidden="1" customHeight="1" x14ac:dyDescent="0.2"/>
    <row r="854" ht="8.15" hidden="1" customHeight="1" x14ac:dyDescent="0.2"/>
    <row r="855" ht="8.15" hidden="1" customHeight="1" x14ac:dyDescent="0.2"/>
    <row r="856" ht="8.15" hidden="1" customHeight="1" x14ac:dyDescent="0.2"/>
    <row r="857" ht="8.15" hidden="1" customHeight="1" x14ac:dyDescent="0.2"/>
    <row r="858" ht="8.15" hidden="1" customHeight="1" x14ac:dyDescent="0.2"/>
    <row r="859" ht="8.15" hidden="1" customHeight="1" x14ac:dyDescent="0.2"/>
    <row r="860" ht="8.15" hidden="1" customHeight="1" x14ac:dyDescent="0.2"/>
    <row r="861" ht="8.15" hidden="1" customHeight="1" x14ac:dyDescent="0.2"/>
    <row r="862" ht="8.15" hidden="1" customHeight="1" x14ac:dyDescent="0.2"/>
    <row r="863" ht="8.15" hidden="1" customHeight="1" x14ac:dyDescent="0.2"/>
    <row r="864" ht="8.15" hidden="1" customHeight="1" x14ac:dyDescent="0.2"/>
  </sheetData>
  <sheetProtection algorithmName="SHA-512" hashValue="cDRZ+0/eTp0WZTZm8FL+R+333BFix930grWunjLoqjr+Z9UrWIGgAtMWZd+I9YR4amz53apV7U1SHCBHj1azEw==" saltValue="cw2ehnEbggmrIbdirBIu+Q==" spinCount="100000" sheet="1" formatCells="0"/>
  <mergeCells count="205">
    <mergeCell ref="CZ87:CZ88"/>
    <mergeCell ref="CZ89:CZ90"/>
    <mergeCell ref="E80:G82"/>
    <mergeCell ref="H80:W82"/>
    <mergeCell ref="E83:G84"/>
    <mergeCell ref="H83:W84"/>
    <mergeCell ref="E85:G86"/>
    <mergeCell ref="H85:W86"/>
    <mergeCell ref="E87:G88"/>
    <mergeCell ref="H87:W88"/>
    <mergeCell ref="E89:G90"/>
    <mergeCell ref="H89:W90"/>
    <mergeCell ref="AK83:BG84"/>
    <mergeCell ref="CB89:CF90"/>
    <mergeCell ref="BH89:CA90"/>
    <mergeCell ref="CZ78:CZ80"/>
    <mergeCell ref="CZ81:CZ82"/>
    <mergeCell ref="CZ83:CZ84"/>
    <mergeCell ref="CZ85:CZ86"/>
    <mergeCell ref="AK87:BG88"/>
    <mergeCell ref="CB85:CF86"/>
    <mergeCell ref="AK85:BG86"/>
    <mergeCell ref="CG35:CT39"/>
    <mergeCell ref="CG70:CT73"/>
    <mergeCell ref="CG59:CT62"/>
    <mergeCell ref="CG48:CT49"/>
    <mergeCell ref="CG40:CT43"/>
    <mergeCell ref="CG44:CT47"/>
    <mergeCell ref="CG63:CT69"/>
    <mergeCell ref="CG31:CT34"/>
    <mergeCell ref="CB18:CF19"/>
    <mergeCell ref="CB20:CF25"/>
    <mergeCell ref="CB26:CF30"/>
    <mergeCell ref="CB48:CF49"/>
    <mergeCell ref="CB44:CF47"/>
    <mergeCell ref="CB59:CF62"/>
    <mergeCell ref="CB63:CF69"/>
    <mergeCell ref="CB35:CF39"/>
    <mergeCell ref="CG50:CT58"/>
    <mergeCell ref="BW26:CA30"/>
    <mergeCell ref="AK29:BG30"/>
    <mergeCell ref="BH26:BV27"/>
    <mergeCell ref="BH28:BO29"/>
    <mergeCell ref="BP28:BT29"/>
    <mergeCell ref="CB31:CF34"/>
    <mergeCell ref="CG18:CT19"/>
    <mergeCell ref="CG20:CT25"/>
    <mergeCell ref="CG26:CT30"/>
    <mergeCell ref="V5:AF6"/>
    <mergeCell ref="AG5:AQ6"/>
    <mergeCell ref="BC5:BJ6"/>
    <mergeCell ref="AT5:BB6"/>
    <mergeCell ref="Q9:Q10"/>
    <mergeCell ref="AK18:BG19"/>
    <mergeCell ref="BH18:BV19"/>
    <mergeCell ref="BW18:CA19"/>
    <mergeCell ref="AK20:BG25"/>
    <mergeCell ref="BH20:BV25"/>
    <mergeCell ref="BW20:CA25"/>
    <mergeCell ref="AW9:BA10"/>
    <mergeCell ref="BB9:BG10"/>
    <mergeCell ref="BH91:CA92"/>
    <mergeCell ref="AK89:BG90"/>
    <mergeCell ref="BH85:CA86"/>
    <mergeCell ref="BH87:CA88"/>
    <mergeCell ref="CB87:CF88"/>
    <mergeCell ref="BH83:CA84"/>
    <mergeCell ref="AL37:AP38"/>
    <mergeCell ref="M31:W34"/>
    <mergeCell ref="M35:W39"/>
    <mergeCell ref="X35:AJ39"/>
    <mergeCell ref="BW31:CA34"/>
    <mergeCell ref="X31:AJ34"/>
    <mergeCell ref="AK31:BG34"/>
    <mergeCell ref="BH31:BV34"/>
    <mergeCell ref="BW35:CA39"/>
    <mergeCell ref="BS37:BU38"/>
    <mergeCell ref="BW63:CA69"/>
    <mergeCell ref="BH64:BM65"/>
    <mergeCell ref="BN69:BR69"/>
    <mergeCell ref="BA67:BC68"/>
    <mergeCell ref="BS64:BU65"/>
    <mergeCell ref="M63:W69"/>
    <mergeCell ref="X63:AJ69"/>
    <mergeCell ref="BH67:BM68"/>
    <mergeCell ref="BS67:BU68"/>
    <mergeCell ref="BN67:BR68"/>
    <mergeCell ref="R9:AN10"/>
    <mergeCell ref="BN63:BR63"/>
    <mergeCell ref="BN66:BR66"/>
    <mergeCell ref="BN64:BR65"/>
    <mergeCell ref="BH59:BU62"/>
    <mergeCell ref="E40:F47"/>
    <mergeCell ref="AK40:BG43"/>
    <mergeCell ref="G40:L47"/>
    <mergeCell ref="X44:AJ47"/>
    <mergeCell ref="X40:AJ43"/>
    <mergeCell ref="M40:W43"/>
    <mergeCell ref="M44:W47"/>
    <mergeCell ref="BH37:BM38"/>
    <mergeCell ref="BH40:BV43"/>
    <mergeCell ref="BH44:BV47"/>
    <mergeCell ref="AK44:BG47"/>
    <mergeCell ref="G31:L39"/>
    <mergeCell ref="BN37:BR38"/>
    <mergeCell ref="AQ37:AU38"/>
    <mergeCell ref="AV37:BF38"/>
    <mergeCell ref="BM52:BN53"/>
    <mergeCell ref="BT56:BV57"/>
    <mergeCell ref="E31:F39"/>
    <mergeCell ref="AK26:BG28"/>
    <mergeCell ref="BO56:BS57"/>
    <mergeCell ref="BJ56:BL57"/>
    <mergeCell ref="BM56:BN57"/>
    <mergeCell ref="E3:CF4"/>
    <mergeCell ref="BM5:CE6"/>
    <mergeCell ref="Q7:Q8"/>
    <mergeCell ref="CC11:CF12"/>
    <mergeCell ref="BW16:CA17"/>
    <mergeCell ref="CB16:CF17"/>
    <mergeCell ref="BH9:BM10"/>
    <mergeCell ref="BH14:BV17"/>
    <mergeCell ref="BW14:CF15"/>
    <mergeCell ref="BO11:BV12"/>
    <mergeCell ref="BW10:CF10"/>
    <mergeCell ref="BW11:CB12"/>
    <mergeCell ref="E14:L17"/>
    <mergeCell ref="M14:W17"/>
    <mergeCell ref="X14:AJ17"/>
    <mergeCell ref="AK14:BG17"/>
    <mergeCell ref="F9:O10"/>
    <mergeCell ref="P9:P10"/>
    <mergeCell ref="AQ9:AV10"/>
    <mergeCell ref="F7:P8"/>
    <mergeCell ref="R7:AN8"/>
    <mergeCell ref="CG14:CT17"/>
    <mergeCell ref="G59:L73"/>
    <mergeCell ref="E59:F73"/>
    <mergeCell ref="M48:W49"/>
    <mergeCell ref="X48:AJ49"/>
    <mergeCell ref="AK48:BG49"/>
    <mergeCell ref="BH48:BV49"/>
    <mergeCell ref="E48:F58"/>
    <mergeCell ref="G48:L58"/>
    <mergeCell ref="M50:W58"/>
    <mergeCell ref="E18:F30"/>
    <mergeCell ref="G18:L30"/>
    <mergeCell ref="M18:W19"/>
    <mergeCell ref="X18:AJ19"/>
    <mergeCell ref="M20:W25"/>
    <mergeCell ref="X20:AJ25"/>
    <mergeCell ref="M26:W30"/>
    <mergeCell ref="X26:AJ30"/>
    <mergeCell ref="AK50:BG53"/>
    <mergeCell ref="CB50:CF58"/>
    <mergeCell ref="BH50:BL51"/>
    <mergeCell ref="BW50:CA58"/>
    <mergeCell ref="M59:W62"/>
    <mergeCell ref="BW48:CA49"/>
    <mergeCell ref="X59:AJ62"/>
    <mergeCell ref="AK59:BG62"/>
    <mergeCell ref="BW44:CA47"/>
    <mergeCell ref="BW40:CA43"/>
    <mergeCell ref="CB40:CF43"/>
    <mergeCell ref="BJ52:BL53"/>
    <mergeCell ref="AP67:AT68"/>
    <mergeCell ref="AU67:AZ68"/>
    <mergeCell ref="AK63:BG66"/>
    <mergeCell ref="BD54:BF55"/>
    <mergeCell ref="BH54:BL55"/>
    <mergeCell ref="BO52:BS53"/>
    <mergeCell ref="BT52:BV53"/>
    <mergeCell ref="X50:AJ58"/>
    <mergeCell ref="AR56:AV57"/>
    <mergeCell ref="AW56:AX57"/>
    <mergeCell ref="AR54:AV55"/>
    <mergeCell ref="AW54:AX55"/>
    <mergeCell ref="AY54:BC55"/>
    <mergeCell ref="AK54:AQ55"/>
    <mergeCell ref="AY56:BC57"/>
    <mergeCell ref="BD56:BF57"/>
    <mergeCell ref="BW59:CA62"/>
    <mergeCell ref="AK56:AQ57"/>
    <mergeCell ref="E91:G92"/>
    <mergeCell ref="H91:W92"/>
    <mergeCell ref="X70:AJ73"/>
    <mergeCell ref="AK70:BG73"/>
    <mergeCell ref="AK91:BG92"/>
    <mergeCell ref="X87:AJ88"/>
    <mergeCell ref="X89:AJ90"/>
    <mergeCell ref="X91:AJ92"/>
    <mergeCell ref="X85:AJ86"/>
    <mergeCell ref="X83:AJ84"/>
    <mergeCell ref="M70:W73"/>
    <mergeCell ref="X80:AJ82"/>
    <mergeCell ref="E74:CF77"/>
    <mergeCell ref="CB80:CF82"/>
    <mergeCell ref="E78:CF79"/>
    <mergeCell ref="CB70:CF73"/>
    <mergeCell ref="BW70:CA73"/>
    <mergeCell ref="BH70:BU73"/>
    <mergeCell ref="BH80:CA82"/>
    <mergeCell ref="AK80:BG82"/>
    <mergeCell ref="CB91:CF92"/>
    <mergeCell ref="CB83:CF84"/>
  </mergeCells>
  <phoneticPr fontId="20"/>
  <conditionalFormatting sqref="AU67:AZ68">
    <cfRule type="cellIs" dxfId="0" priority="1" stopIfTrue="1" operator="equal">
      <formula>"設定無"</formula>
    </cfRule>
  </conditionalFormatting>
  <dataValidations count="16">
    <dataValidation imeMode="halfKatakana" allowBlank="1" showInputMessage="1" showErrorMessage="1" sqref="Q7 P9:Q9" xr:uid="{00000000-0002-0000-0000-000000000000}"/>
    <dataValidation type="list" allowBlank="1" showInputMessage="1" showErrorMessage="1" sqref="BV59:BV62 BV70:BV73" xr:uid="{00000000-0002-0000-0000-000001000000}">
      <formula1>$DA$10:$DA$10</formula1>
    </dataValidation>
    <dataValidation imeMode="off" allowBlank="1" showInputMessage="1" showErrorMessage="1" sqref="BN64:BR68 CC10:CC11 CD10:CF10 R9 BW10:CB10" xr:uid="{00000000-0002-0000-0000-000002000000}"/>
    <dataValidation type="list" allowBlank="1" showInputMessage="1" showErrorMessage="1" sqref="CZ23" xr:uid="{00000000-0002-0000-0000-000003000000}">
      <formula1>$CZ$20:$CZ$23</formula1>
    </dataValidation>
    <dataValidation type="list" allowBlank="1" showInputMessage="1" showErrorMessage="1" sqref="AW7" xr:uid="{00000000-0002-0000-0000-000004000000}">
      <formula1>$CV$9:$CV$11</formula1>
    </dataValidation>
    <dataValidation type="list" allowBlank="1" showInputMessage="1" showErrorMessage="1" sqref="BH9:BM10" xr:uid="{00000000-0002-0000-0000-000005000000}">
      <formula1>$CV$24:$CV$26</formula1>
    </dataValidation>
    <dataValidation type="list" allowBlank="1" showInputMessage="1" showErrorMessage="1" sqref="BW40:CF49 BW59:CF62 BW18:CF25 BW70:CF73 BW31:CA34 CB31:CF34" xr:uid="{00000000-0002-0000-0000-000006000000}">
      <formula1>$DC$41:$DC$43</formula1>
    </dataValidation>
    <dataValidation type="list" allowBlank="1" showInputMessage="1" showErrorMessage="1" sqref="BM8" xr:uid="{00000000-0002-0000-0000-000007000000}">
      <formula1>#REF!</formula1>
    </dataValidation>
    <dataValidation type="list" allowBlank="1" showInputMessage="1" showErrorMessage="1" sqref="AW9:BA10" xr:uid="{00000000-0002-0000-0000-000008000000}">
      <formula1>$DD$52:$DD$55</formula1>
    </dataValidation>
    <dataValidation type="list" allowBlank="1" showInputMessage="1" showErrorMessage="1" sqref="BQ30:BS30 BP28:BT29" xr:uid="{00000000-0002-0000-0000-000009000000}">
      <formula1>$CY$10:$CY$12</formula1>
    </dataValidation>
    <dataValidation type="list" allowBlank="1" showInputMessage="1" showErrorMessage="1" sqref="X83:AJ84" xr:uid="{F4B1BB9B-D5C6-48CD-8C2F-2EF05383B4FC}">
      <formula1>$DB$85:$DB$87</formula1>
    </dataValidation>
    <dataValidation type="list" allowBlank="1" showInputMessage="1" showErrorMessage="1" sqref="X85:AJ86" xr:uid="{6DF33EF6-30F0-4EFE-8711-E8C4C8AF5B0C}">
      <formula1>$DC$85:$DC$87</formula1>
    </dataValidation>
    <dataValidation type="list" allowBlank="1" showInputMessage="1" showErrorMessage="1" sqref="X87:AJ88" xr:uid="{2AEE8989-34B0-43ED-B4EC-A9399D72F9C5}">
      <formula1>$DD$85:$DD$87</formula1>
    </dataValidation>
    <dataValidation type="list" allowBlank="1" showInputMessage="1" showErrorMessage="1" sqref="X89:AJ90" xr:uid="{2953713C-C368-478F-A9CF-2C36CD13A2C4}">
      <formula1>$DE$85:$DE$87</formula1>
    </dataValidation>
    <dataValidation type="list" allowBlank="1" showInputMessage="1" showErrorMessage="1" sqref="X91:AJ92" xr:uid="{AFB911E6-6FD3-4701-9175-F8363AA8B3F3}">
      <formula1>$DF$85:$DF$87</formula1>
    </dataValidation>
    <dataValidation type="list" allowBlank="1" showInputMessage="1" showErrorMessage="1" sqref="E83:G92" xr:uid="{46DD36A3-43A4-457A-B4CA-DA6385E75E0F}">
      <formula1>$DA$79:$DA$83</formula1>
    </dataValidation>
  </dataValidations>
  <printOptions horizontalCentered="1"/>
  <pageMargins left="0.51181102362204722" right="0.19685039370078741" top="0.31496062992125984" bottom="0.31496062992125984" header="0.23622047244094491" footer="0.11811023622047245"/>
  <pageSetup paperSize="9" scale="96" orientation="portrait" r:id="rId1"/>
  <headerFooter alignWithMargins="0">
    <oddFooter>&amp;C版権所有：日本オーチス・エレベータ株式会社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8" ma:contentTypeDescription="Create a new document." ma:contentTypeScope="" ma:versionID="ffe65e8bd8c96d0ef75c87040a8479dc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0bf7b358fc06056525c10b2889748afa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80D29-3059-4FCE-9645-0CB68A0856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B8A050-DFA3-4548-B98C-F2887662A7EB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3.xml><?xml version="1.0" encoding="utf-8"?>
<ds:datastoreItem xmlns:ds="http://schemas.openxmlformats.org/officeDocument/2006/customXml" ds:itemID="{FF7AB139-F2D5-4E2D-BC4E-C8D86DC56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ENNNUN-1008_Ver.4_S</vt:lpstr>
      <vt:lpstr>'ENNNUN-1008_Ver.4_S'!Print_Area</vt:lpstr>
      <vt:lpstr>'ENNNUN-1008_Ver.4_S'!Print_Titles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Sato, Takayuki</cp:lastModifiedBy>
  <cp:revision/>
  <cp:lastPrinted>2023-11-20T00:50:12Z</cp:lastPrinted>
  <dcterms:created xsi:type="dcterms:W3CDTF">2009-08-17T04:44:12Z</dcterms:created>
  <dcterms:modified xsi:type="dcterms:W3CDTF">2025-01-31T05:19:15Z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