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33" sheetId="1" r:id="rId1"/>
  </sheets>
  <definedNames>
    <definedName name="_xlnm.Print_Area" localSheetId="0">'ENNNUN-0133'!$E$3:$CF$89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8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7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BN67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58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AN58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H58" authorId="1">
      <text>
        <r>
          <rPr>
            <b/>
            <sz val="9"/>
            <rFont val="MS P ゴシック"/>
            <family val="3"/>
          </rPr>
          <t>追加で記載した継電器の測定値、確認値を記載する。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<sst xmlns="http://schemas.openxmlformats.org/spreadsheetml/2006/main" count="147" uniqueCount="118">
  <si>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</si>
  <si>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</si>
  <si>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</si>
  <si>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</si>
  <si>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</si>
  <si>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</si>
  <si>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</si>
  <si>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</si>
  <si>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</si>
  <si>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</si>
  <si>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</si>
  <si>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</si>
  <si>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</si>
  <si>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</si>
  <si>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</si>
  <si>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</si>
  <si>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</si>
  <si>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</si>
  <si>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</si>
  <si>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</si>
  <si>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</si>
  <si>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</si>
  <si>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</si>
  <si>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</si>
  <si>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</si>
  <si>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</si>
  <si>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</si>
  <si>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</si>
  <si>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</si>
  <si>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</si>
  <si>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</si>
  <si>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</si>
  <si>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</si>
  <si>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</si>
  <si>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</si>
  <si>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</si>
  <si>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</si>
  <si>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</si>
  <si>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</si>
  <si>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</si>
  <si>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</si>
  <si>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(1)</t>
  </si>
  <si>
    <t>JAA26807CEZ</t>
  </si>
  <si>
    <t>(4)</t>
  </si>
  <si>
    <t>(5)</t>
  </si>
  <si>
    <t>mm</t>
  </si>
  <si>
    <t>mm</t>
  </si>
  <si>
    <t>?</t>
  </si>
  <si>
    <t>mm</t>
  </si>
  <si>
    <t>?</t>
  </si>
  <si>
    <t>(3)</t>
  </si>
  <si>
    <t>機種       :</t>
  </si>
  <si>
    <t>GeN2 JIS</t>
  </si>
  <si>
    <t>判定は手動で入力する｡</t>
  </si>
  <si>
    <t>｢型番｣を入力する事により
自動で判定される｡</t>
  </si>
  <si>
    <t>固定式･可動式を選択し
測定値を入力する事で
自動で判定される｡</t>
  </si>
  <si>
    <t>号機</t>
  </si>
  <si>
    <t>年</t>
  </si>
  <si>
    <t>ﾌﾟﾘﾝﾄ基盤｢GECB｣の型番を確認し、指定型番でないこと。</t>
  </si>
  <si>
    <t>昭和</t>
  </si>
  <si>
    <t>平成</t>
  </si>
  <si>
    <t>？？</t>
  </si>
  <si>
    <t>元号</t>
  </si>
  <si>
    <t>S1,S2 :</t>
  </si>
  <si>
    <t>UDX :</t>
  </si>
  <si>
    <t>万回</t>
  </si>
  <si>
    <t>交換基準</t>
  </si>
  <si>
    <t>15年</t>
  </si>
  <si>
    <t>UDX　:　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</si>
  <si>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</si>
  <si>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</si>
  <si>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</si>
  <si>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動作回数及び経年を記入すると自動で判定される。</t>
  </si>
  <si>
    <t>450kg</t>
  </si>
  <si>
    <t>600kg</t>
  </si>
  <si>
    <t>750kg</t>
  </si>
  <si>
    <t>850kg</t>
  </si>
  <si>
    <t>900kg</t>
  </si>
  <si>
    <t>1000kg</t>
  </si>
  <si>
    <r>
      <t>45m/m</t>
    </r>
    <r>
      <rPr>
        <sz val="11"/>
        <rFont val="ＭＳ Ｐゴシック"/>
        <family val="3"/>
      </rPr>
      <t>in</t>
    </r>
  </si>
  <si>
    <r>
      <t>60m/m</t>
    </r>
    <r>
      <rPr>
        <sz val="11"/>
        <rFont val="ＭＳ Ｐゴシック"/>
        <family val="3"/>
      </rPr>
      <t>in</t>
    </r>
  </si>
  <si>
    <r>
      <t>90m/m</t>
    </r>
    <r>
      <rPr>
        <sz val="11"/>
        <rFont val="ＭＳ Ｐゴシック"/>
        <family val="3"/>
      </rPr>
      <t>in</t>
    </r>
  </si>
  <si>
    <r>
      <t>105m/m</t>
    </r>
    <r>
      <rPr>
        <sz val="11"/>
        <rFont val="ＭＳ Ｐゴシック"/>
        <family val="3"/>
      </rPr>
      <t>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</si>
  <si>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</si>
  <si>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</si>
  <si>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</si>
  <si>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</si>
  <si>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</si>
  <si>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</si>
  <si>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〇</t>
  </si>
  <si>
    <t>規定部品の交換基準</t>
  </si>
  <si>
    <t>固定式 : 675mm未満であること｡</t>
  </si>
  <si>
    <t>可動式 : 750mm未満であること｡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</si>
  <si>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</si>
  <si>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</si>
  <si>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</si>
  <si>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</si>
  <si>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走行中戸開時の動作確認</t>
  </si>
  <si>
    <t>かご床面からつま先保護板直線部までの長さを測定する｡</t>
  </si>
  <si>
    <t>目視及び触診により確認する｡</t>
  </si>
  <si>
    <t>ﾌﾞﾚｰｷが制動しない事又はかごが規定の距離を超えていること｡</t>
  </si>
  <si>
    <t>制動距離を入力する事で自動で判定される｡</t>
  </si>
  <si>
    <t>上記( 1 )～( 5 )の検査結果で ｢否｣ 又は別記第一号 1－(14)･3－(3)･4－(11)の検査結果で ｢要是正｣ 又は ｢要重点点検｣ の判定がある場合は､別記第一号 2－(9 )｢戸開走行保護装置｣ の検査結果を ｢要是正｣ 又は ｢要重点点検｣ と判定する｡</t>
  </si>
  <si>
    <t>戸開走行保護回路</t>
  </si>
  <si>
    <t>特定距離感知装置</t>
  </si>
  <si>
    <t>大臣認定番号 ENNNUN－0133     UCMP型式 DBGJ－1</t>
  </si>
  <si>
    <t>+</t>
  </si>
  <si>
    <t>発行 :令和　3年　1月　6日Ver.1K</t>
  </si>
  <si>
    <t>安全ﾌﾟﾛｸﾞﾗﾑﾊﾞｰｼﾞｮﾝ</t>
  </si>
  <si>
    <t>ﾊﾟｯﾄﾞの状況</t>
  </si>
  <si>
    <t>ﾌﾞﾚｰｷ</t>
  </si>
  <si>
    <t>ﾌﾞﾚｰｷ動作感知装置</t>
  </si>
  <si>
    <t>ｴﾚﾍﾞｰﾀｰがﾄﾞｱｿﾞｰﾝ外にいる時に乗場戸の鍵を外す｡</t>
  </si>
  <si>
    <t>かごの無積載上昇時のﾌﾞﾚｰｷ制動を確認する｡</t>
  </si>
  <si>
    <t>電動機動力電源及びﾌﾞﾚｰｷの励磁ｺｲﾙ電源を遮断するﾘﾚｰ(S1.S2.UDX)が消磁しないこと｡ｴﾚﾍﾞｰﾀｰが停止しないこと｡</t>
  </si>
  <si>
    <t>ﾊﾟｯﾄﾞに欠損､割れがあること又はﾃﾞｨｽｸから剥離していること｡</t>
  </si>
  <si>
    <t>ﾌﾞﾚｰｷ開及び閉時の動作信号が異なる信号であること｡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</si>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</sst>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top"/>
      <protection locked="0"/>
    </xf>
    <xf numFmtId="0" fontId="23" fillId="0" borderId="10" xfId="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27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24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5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1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34" xfId="0" applyFont="1" applyBorder="1" applyAlignment="1">
      <alignment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7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 horizontal="center" vertical="center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left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3" fillId="0" borderId="25" xfId="0" applyFont="1" applyBorder="1" applyAlignment="1">
      <alignment vertical="center" wrapText="1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23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3" fillId="0" borderId="25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26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68</xdr:row>
      <xdr:rowOff>0</xdr:rowOff>
    </xdr:from>
    <xdr:to>
      <xdr:col>52</xdr:col>
      <xdr:colOff>76200</xdr:colOff>
      <xdr:row>68</xdr:row>
      <xdr:rowOff>0</xdr:rowOff>
    </xdr:to>
    <xdr:sp>
      <xdr:nvSpPr>
        <xdr:cNvPr id="1" name="Line 44"/>
        <xdr:cNvSpPr>
          <a:spLocks/>
        </xdr:cNvSpPr>
      </xdr:nvSpPr>
      <xdr:spPr>
        <a:xfrm flipV="1">
          <a:off x="3990975" y="6477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65</xdr:row>
      <xdr:rowOff>0</xdr:rowOff>
    </xdr:from>
    <xdr:to>
      <xdr:col>73</xdr:col>
      <xdr:colOff>0</xdr:colOff>
      <xdr:row>65</xdr:row>
      <xdr:rowOff>0</xdr:rowOff>
    </xdr:to>
    <xdr:sp>
      <xdr:nvSpPr>
        <xdr:cNvPr id="2" name="Line 48"/>
        <xdr:cNvSpPr>
          <a:spLocks/>
        </xdr:cNvSpPr>
      </xdr:nvSpPr>
      <xdr:spPr>
        <a:xfrm>
          <a:off x="5829300" y="61912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68</xdr:row>
      <xdr:rowOff>9525</xdr:rowOff>
    </xdr:from>
    <xdr:to>
      <xdr:col>73</xdr:col>
      <xdr:colOff>19050</xdr:colOff>
      <xdr:row>68</xdr:row>
      <xdr:rowOff>9525</xdr:rowOff>
    </xdr:to>
    <xdr:sp>
      <xdr:nvSpPr>
        <xdr:cNvPr id="3" name="Line 49"/>
        <xdr:cNvSpPr>
          <a:spLocks/>
        </xdr:cNvSpPr>
      </xdr:nvSpPr>
      <xdr:spPr>
        <a:xfrm>
          <a:off x="5848350" y="6486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P272"/>
  <sheetViews>
    <sheetView showGridLines="0" tabSelected="1" view="pageBreakPreview" zoomScaleNormal="80" zoomScaleSheetLayoutView="100" zoomScalePageLayoutView="0" workbookViewId="0" topLeftCell="A1">
      <selection activeCell="Q7" sqref="Q7:AN10"/>
    </sheetView>
  </sheetViews>
  <sheetFormatPr defaultColWidth="9.00390625" defaultRowHeight="13.5"/>
  <cols>
    <col min="1" max="6" width="1.625" style="1" customWidth="1"/>
    <col min="7" max="100" width="1.25" style="1" customWidth="1"/>
    <col min="101" max="101" width="5.625" style="1" customWidth="1"/>
    <col min="102" max="112" width="5.625" style="1" hidden="1" customWidth="1"/>
    <col min="113" max="113" width="5.625" style="1" customWidth="1"/>
    <col min="114" max="16384" width="9.00390625" style="1" customWidth="1"/>
  </cols>
  <sheetData>
    <row r="1" ht="7.5" customHeight="1"/>
    <row r="2" ht="7.5" customHeight="1"/>
    <row r="3" spans="5:84" ht="7.5" customHeight="1">
      <c r="E3" s="131" t="s">
        <v>14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</row>
    <row r="4" spans="5:84" ht="7.5" customHeight="1"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5:84" ht="7.5" customHeight="1">
      <c r="E5" s="149" t="s">
        <v>105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35"/>
      <c r="BK5" s="35"/>
      <c r="BL5" s="35"/>
      <c r="BM5" s="3"/>
      <c r="BN5" s="3"/>
      <c r="BO5" s="139" t="s">
        <v>107</v>
      </c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5:84" ht="7.5" customHeight="1"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35"/>
      <c r="BK6" s="35"/>
      <c r="BL6" s="35"/>
      <c r="BM6" s="3"/>
      <c r="BN6" s="3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</row>
    <row r="7" spans="5:84" ht="7.5" customHeight="1"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35"/>
      <c r="BK7" s="35"/>
      <c r="BL7" s="35"/>
      <c r="BM7" s="3"/>
      <c r="BN7" s="3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</row>
    <row r="8" spans="5:84" ht="7.5" customHeight="1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35"/>
      <c r="BK8" s="35"/>
      <c r="BL8" s="35"/>
      <c r="BM8" s="3"/>
      <c r="BN8" s="3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</row>
    <row r="9" spans="6:84" ht="7.5" customHeight="1">
      <c r="F9" s="132" t="s">
        <v>35</v>
      </c>
      <c r="G9" s="132"/>
      <c r="H9" s="132"/>
      <c r="I9" s="132"/>
      <c r="J9" s="132"/>
      <c r="K9" s="132"/>
      <c r="L9" s="132"/>
      <c r="M9" s="132"/>
      <c r="N9" s="132"/>
      <c r="O9" s="132"/>
      <c r="P9" s="135" t="s">
        <v>37</v>
      </c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Q9" s="132" t="s">
        <v>51</v>
      </c>
      <c r="AR9" s="132"/>
      <c r="AS9" s="132"/>
      <c r="AT9" s="132"/>
      <c r="AU9" s="132"/>
      <c r="AV9" s="132"/>
      <c r="AW9" s="310" t="s">
        <v>52</v>
      </c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15"/>
      <c r="BP9" s="2"/>
      <c r="BQ9" s="2"/>
      <c r="BR9" s="2"/>
      <c r="BS9" s="2"/>
      <c r="BT9" s="2"/>
      <c r="BU9" s="2"/>
      <c r="BV9" s="2"/>
      <c r="BW9" s="36"/>
      <c r="BX9" s="36"/>
      <c r="BY9" s="36"/>
      <c r="BZ9" s="36"/>
      <c r="CA9" s="36"/>
      <c r="CB9" s="36"/>
      <c r="CC9" s="36"/>
      <c r="CD9" s="36"/>
      <c r="CE9" s="36"/>
      <c r="CF9" s="36"/>
    </row>
    <row r="10" spans="6:84" ht="7.5" customHeight="1"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6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Q10" s="133"/>
      <c r="AR10" s="133"/>
      <c r="AS10" s="133"/>
      <c r="AT10" s="133"/>
      <c r="AU10" s="133"/>
      <c r="AV10" s="133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4"/>
      <c r="BO10" s="17"/>
      <c r="BP10" s="2"/>
      <c r="BQ10" s="2"/>
      <c r="BR10" s="2"/>
      <c r="BS10" s="2"/>
      <c r="BT10" s="2"/>
      <c r="BU10" s="2"/>
      <c r="BV10" s="2"/>
      <c r="BW10" s="36"/>
      <c r="BX10" s="36"/>
      <c r="BY10" s="36"/>
      <c r="BZ10" s="36"/>
      <c r="CA10" s="36"/>
      <c r="CB10" s="36"/>
      <c r="CC10" s="36"/>
      <c r="CD10" s="36"/>
      <c r="CE10" s="36"/>
      <c r="CF10" s="36"/>
    </row>
    <row r="11" spans="6:84" ht="7.5" customHeight="1">
      <c r="F11" s="134" t="s">
        <v>36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52" t="s">
        <v>40</v>
      </c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Q11" s="132" t="s">
        <v>38</v>
      </c>
      <c r="AR11" s="140"/>
      <c r="AS11" s="140"/>
      <c r="AT11" s="140"/>
      <c r="AU11" s="140"/>
      <c r="AV11" s="140"/>
      <c r="AW11" s="142" t="s">
        <v>26</v>
      </c>
      <c r="AX11" s="143"/>
      <c r="AY11" s="143"/>
      <c r="AZ11" s="143"/>
      <c r="BA11" s="144"/>
      <c r="BB11" s="144"/>
      <c r="BC11" s="132" t="s">
        <v>39</v>
      </c>
      <c r="BD11" s="147"/>
      <c r="BE11" s="147"/>
      <c r="BF11" s="147"/>
      <c r="BG11" s="147"/>
      <c r="BH11" s="147"/>
      <c r="BI11" s="142" t="s">
        <v>26</v>
      </c>
      <c r="BJ11" s="143"/>
      <c r="BK11" s="143"/>
      <c r="BL11" s="143"/>
      <c r="BM11" s="143"/>
      <c r="BN11" s="150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6:84" ht="7.5" customHeight="1"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6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Q12" s="141"/>
      <c r="AR12" s="141"/>
      <c r="AS12" s="141"/>
      <c r="AT12" s="141"/>
      <c r="AU12" s="141"/>
      <c r="AV12" s="141"/>
      <c r="AW12" s="145"/>
      <c r="AX12" s="145"/>
      <c r="AY12" s="145"/>
      <c r="AZ12" s="145"/>
      <c r="BA12" s="146"/>
      <c r="BB12" s="146"/>
      <c r="BC12" s="148"/>
      <c r="BD12" s="148"/>
      <c r="BE12" s="148"/>
      <c r="BF12" s="148"/>
      <c r="BG12" s="148"/>
      <c r="BH12" s="148"/>
      <c r="BI12" s="145"/>
      <c r="BJ12" s="145"/>
      <c r="BK12" s="145"/>
      <c r="BL12" s="145"/>
      <c r="BM12" s="145"/>
      <c r="BN12" s="151"/>
      <c r="BO12" s="2"/>
      <c r="BP12" s="17"/>
      <c r="BQ12" s="17"/>
      <c r="BR12" s="17"/>
      <c r="BS12" s="17"/>
      <c r="BT12" s="17"/>
      <c r="BU12" s="17"/>
      <c r="BV12" s="17"/>
      <c r="BW12" s="33"/>
      <c r="BX12" s="33"/>
      <c r="BY12" s="33"/>
      <c r="BZ12" s="33"/>
      <c r="CA12" s="33"/>
      <c r="CB12" s="33"/>
      <c r="CC12" s="33"/>
      <c r="CD12" s="33"/>
      <c r="CE12" s="33"/>
      <c r="CF12" s="33"/>
    </row>
    <row r="13" spans="6:105" ht="7.5" customHeight="1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4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8"/>
      <c r="AP13" s="58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P13" s="93" t="s">
        <v>32</v>
      </c>
      <c r="BQ13" s="93"/>
      <c r="BR13" s="93"/>
      <c r="BS13" s="93"/>
      <c r="BT13" s="93"/>
      <c r="BU13" s="93"/>
      <c r="BV13" s="93"/>
      <c r="BW13" s="143"/>
      <c r="BX13" s="143"/>
      <c r="BY13" s="143"/>
      <c r="BZ13" s="143"/>
      <c r="CA13" s="143"/>
      <c r="CB13" s="143"/>
      <c r="CC13" s="308" t="s">
        <v>56</v>
      </c>
      <c r="CD13" s="308"/>
      <c r="CE13" s="308"/>
      <c r="CF13" s="308"/>
      <c r="CL13" s="2"/>
      <c r="CM13" s="17"/>
      <c r="CN13" s="17"/>
      <c r="CO13" s="17"/>
      <c r="CP13" s="17"/>
      <c r="CQ13" s="17"/>
      <c r="CR13" s="17"/>
      <c r="CS13" s="17"/>
      <c r="CT13" s="33"/>
      <c r="CU13" s="33"/>
      <c r="CV13" s="33"/>
      <c r="DA13" s="20"/>
    </row>
    <row r="14" spans="6:105" ht="7.5" customHeight="1"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59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60"/>
      <c r="AP14" s="60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17"/>
      <c r="BP14" s="307"/>
      <c r="BQ14" s="307"/>
      <c r="BR14" s="307"/>
      <c r="BS14" s="307"/>
      <c r="BT14" s="307"/>
      <c r="BU14" s="307"/>
      <c r="BV14" s="307"/>
      <c r="BW14" s="145"/>
      <c r="BX14" s="145"/>
      <c r="BY14" s="145"/>
      <c r="BZ14" s="145"/>
      <c r="CA14" s="145"/>
      <c r="CB14" s="145"/>
      <c r="CC14" s="309"/>
      <c r="CD14" s="309"/>
      <c r="CE14" s="309"/>
      <c r="CF14" s="309"/>
      <c r="CL14" s="17"/>
      <c r="CM14" s="17"/>
      <c r="CN14" s="17"/>
      <c r="CO14" s="17"/>
      <c r="CP14" s="17"/>
      <c r="CQ14" s="17"/>
      <c r="CR14" s="17"/>
      <c r="CS14" s="17"/>
      <c r="CT14" s="33"/>
      <c r="CU14" s="33"/>
      <c r="CV14" s="33"/>
      <c r="DA14" s="42" t="s">
        <v>47</v>
      </c>
    </row>
    <row r="15" spans="43:110" ht="7.5" customHeight="1"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DA15" s="41">
        <v>104</v>
      </c>
      <c r="DC15" s="42" t="s">
        <v>62</v>
      </c>
      <c r="DD15" s="41"/>
      <c r="DE15" s="41"/>
      <c r="DF15" s="41"/>
    </row>
    <row r="16" spans="5:110" ht="7.5" customHeight="1">
      <c r="E16" s="126" t="s">
        <v>0</v>
      </c>
      <c r="F16" s="153"/>
      <c r="G16" s="153"/>
      <c r="H16" s="153"/>
      <c r="I16" s="153"/>
      <c r="J16" s="153"/>
      <c r="K16" s="153"/>
      <c r="L16" s="154"/>
      <c r="M16" s="159" t="s">
        <v>1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59" t="s">
        <v>4</v>
      </c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59" t="s">
        <v>3</v>
      </c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59" t="s">
        <v>5</v>
      </c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59" t="s">
        <v>6</v>
      </c>
      <c r="BX16" s="114"/>
      <c r="BY16" s="114"/>
      <c r="BZ16" s="114"/>
      <c r="CA16" s="114"/>
      <c r="CB16" s="114"/>
      <c r="CC16" s="114"/>
      <c r="CD16" s="114"/>
      <c r="CE16" s="114"/>
      <c r="CF16" s="114"/>
      <c r="DA16" s="41">
        <v>204</v>
      </c>
      <c r="DC16" s="42" t="s">
        <v>59</v>
      </c>
      <c r="DD16" s="41">
        <v>1</v>
      </c>
      <c r="DE16" s="41">
        <v>1</v>
      </c>
      <c r="DF16" s="41">
        <v>1</v>
      </c>
    </row>
    <row r="17" spans="3:110" ht="7.5" customHeight="1">
      <c r="C17" s="15"/>
      <c r="D17" s="15"/>
      <c r="E17" s="155"/>
      <c r="F17" s="147"/>
      <c r="G17" s="147"/>
      <c r="H17" s="147"/>
      <c r="I17" s="147"/>
      <c r="J17" s="147"/>
      <c r="K17" s="147"/>
      <c r="L17" s="156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DA17" s="41">
        <v>304</v>
      </c>
      <c r="DC17" s="42" t="s">
        <v>60</v>
      </c>
      <c r="DD17" s="41">
        <v>2</v>
      </c>
      <c r="DE17" s="41">
        <v>2</v>
      </c>
      <c r="DF17" s="41">
        <v>2</v>
      </c>
    </row>
    <row r="18" spans="5:110" ht="7.5" customHeight="1">
      <c r="E18" s="155"/>
      <c r="F18" s="147"/>
      <c r="G18" s="147"/>
      <c r="H18" s="147"/>
      <c r="I18" s="147"/>
      <c r="J18" s="147"/>
      <c r="K18" s="147"/>
      <c r="L18" s="156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320" t="s">
        <v>15</v>
      </c>
      <c r="BX18" s="321"/>
      <c r="BY18" s="321"/>
      <c r="BZ18" s="321"/>
      <c r="CA18" s="322"/>
      <c r="CB18" s="345" t="s">
        <v>16</v>
      </c>
      <c r="CC18" s="321"/>
      <c r="CD18" s="321"/>
      <c r="CE18" s="322"/>
      <c r="CF18" s="346"/>
      <c r="CG18" s="30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DA18" s="41">
        <v>404</v>
      </c>
      <c r="DC18" s="42" t="s">
        <v>61</v>
      </c>
      <c r="DD18" s="41">
        <v>3</v>
      </c>
      <c r="DE18" s="41">
        <v>3</v>
      </c>
      <c r="DF18" s="41">
        <v>3</v>
      </c>
    </row>
    <row r="19" spans="5:110" ht="7.5" customHeight="1">
      <c r="E19" s="157"/>
      <c r="F19" s="148"/>
      <c r="G19" s="148"/>
      <c r="H19" s="148"/>
      <c r="I19" s="148"/>
      <c r="J19" s="148"/>
      <c r="K19" s="148"/>
      <c r="L19" s="158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323"/>
      <c r="BX19" s="324"/>
      <c r="BY19" s="324"/>
      <c r="BZ19" s="324"/>
      <c r="CA19" s="325"/>
      <c r="CB19" s="324"/>
      <c r="CC19" s="324"/>
      <c r="CD19" s="324"/>
      <c r="CE19" s="325"/>
      <c r="CF19" s="347"/>
      <c r="CG19" s="30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DA19" s="41">
        <v>512</v>
      </c>
      <c r="DC19" s="41"/>
      <c r="DD19" s="41">
        <v>4</v>
      </c>
      <c r="DE19" s="41">
        <v>4</v>
      </c>
      <c r="DF19" s="41">
        <v>4</v>
      </c>
    </row>
    <row r="20" spans="5:110" ht="7.5" customHeight="1">
      <c r="E20" s="69" t="s">
        <v>41</v>
      </c>
      <c r="F20" s="70"/>
      <c r="G20" s="275" t="s">
        <v>103</v>
      </c>
      <c r="H20" s="226"/>
      <c r="I20" s="226"/>
      <c r="J20" s="226"/>
      <c r="K20" s="226"/>
      <c r="L20" s="312"/>
      <c r="M20" s="113" t="s">
        <v>7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3" t="s">
        <v>8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04" t="s">
        <v>93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53"/>
      <c r="BE20" s="153"/>
      <c r="BF20" s="153"/>
      <c r="BG20" s="154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206"/>
      <c r="BX20" s="338"/>
      <c r="BY20" s="338"/>
      <c r="BZ20" s="338"/>
      <c r="CA20" s="338"/>
      <c r="CB20" s="339"/>
      <c r="CC20" s="338"/>
      <c r="CD20" s="338"/>
      <c r="CE20" s="338"/>
      <c r="CF20" s="212"/>
      <c r="CG20" s="294" t="s">
        <v>53</v>
      </c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DA20" s="41">
        <v>612</v>
      </c>
      <c r="DC20" s="41"/>
      <c r="DD20" s="41">
        <v>5</v>
      </c>
      <c r="DE20" s="41">
        <v>5</v>
      </c>
      <c r="DF20" s="41">
        <v>5</v>
      </c>
    </row>
    <row r="21" spans="5:110" ht="7.5" customHeight="1">
      <c r="E21" s="71"/>
      <c r="F21" s="72"/>
      <c r="G21" s="98"/>
      <c r="H21" s="99"/>
      <c r="I21" s="99"/>
      <c r="J21" s="99"/>
      <c r="K21" s="99"/>
      <c r="L21" s="100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28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306"/>
      <c r="BE21" s="306"/>
      <c r="BF21" s="306"/>
      <c r="BG21" s="288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236"/>
      <c r="BX21" s="237"/>
      <c r="BY21" s="237"/>
      <c r="BZ21" s="237"/>
      <c r="CA21" s="237"/>
      <c r="CB21" s="340"/>
      <c r="CC21" s="237"/>
      <c r="CD21" s="237"/>
      <c r="CE21" s="237"/>
      <c r="CF21" s="213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53"/>
      <c r="DA21" s="41"/>
      <c r="DC21" s="41"/>
      <c r="DD21" s="41">
        <v>6</v>
      </c>
      <c r="DE21" s="41">
        <v>6</v>
      </c>
      <c r="DF21" s="41">
        <v>6</v>
      </c>
    </row>
    <row r="22" spans="5:110" ht="7.5" customHeight="1">
      <c r="E22" s="71"/>
      <c r="F22" s="72"/>
      <c r="G22" s="98"/>
      <c r="H22" s="99"/>
      <c r="I22" s="99"/>
      <c r="J22" s="99"/>
      <c r="K22" s="99"/>
      <c r="L22" s="100"/>
      <c r="M22" s="95" t="s">
        <v>97</v>
      </c>
      <c r="N22" s="96"/>
      <c r="O22" s="96"/>
      <c r="P22" s="96"/>
      <c r="Q22" s="96"/>
      <c r="R22" s="96"/>
      <c r="S22" s="96"/>
      <c r="T22" s="96"/>
      <c r="U22" s="96"/>
      <c r="V22" s="96"/>
      <c r="W22" s="97"/>
      <c r="X22" s="95" t="s">
        <v>112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95" t="s">
        <v>114</v>
      </c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7"/>
      <c r="BH22" s="313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5"/>
      <c r="BW22" s="208"/>
      <c r="BX22" s="219"/>
      <c r="BY22" s="219"/>
      <c r="BZ22" s="219"/>
      <c r="CA22" s="220"/>
      <c r="CB22" s="348"/>
      <c r="CC22" s="219"/>
      <c r="CD22" s="219"/>
      <c r="CE22" s="219"/>
      <c r="CF22" s="349"/>
      <c r="CG22" s="326" t="s">
        <v>53</v>
      </c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8"/>
      <c r="CW22" s="53"/>
      <c r="DA22" s="41" t="s">
        <v>47</v>
      </c>
      <c r="DC22" s="41"/>
      <c r="DD22" s="41">
        <v>7</v>
      </c>
      <c r="DE22" s="41">
        <v>7</v>
      </c>
      <c r="DF22" s="41">
        <v>7</v>
      </c>
    </row>
    <row r="23" spans="5:110" ht="7.5" customHeight="1">
      <c r="E23" s="71"/>
      <c r="F23" s="72"/>
      <c r="G23" s="98"/>
      <c r="H23" s="99"/>
      <c r="I23" s="99"/>
      <c r="J23" s="99"/>
      <c r="K23" s="99"/>
      <c r="L23" s="100"/>
      <c r="M23" s="98"/>
      <c r="N23" s="99"/>
      <c r="O23" s="99"/>
      <c r="P23" s="99"/>
      <c r="Q23" s="99"/>
      <c r="R23" s="99"/>
      <c r="S23" s="99"/>
      <c r="T23" s="99"/>
      <c r="U23" s="99"/>
      <c r="V23" s="99"/>
      <c r="W23" s="100"/>
      <c r="X23" s="98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00"/>
      <c r="AK23" s="98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100"/>
      <c r="BH23" s="184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185"/>
      <c r="BW23" s="207"/>
      <c r="BX23" s="143"/>
      <c r="BY23" s="143"/>
      <c r="BZ23" s="143"/>
      <c r="CA23" s="221"/>
      <c r="CB23" s="215"/>
      <c r="CC23" s="143"/>
      <c r="CD23" s="143"/>
      <c r="CE23" s="143"/>
      <c r="CF23" s="216"/>
      <c r="CG23" s="329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1"/>
      <c r="CW23" s="53"/>
      <c r="DA23" s="41" t="s">
        <v>20</v>
      </c>
      <c r="DC23" s="41"/>
      <c r="DD23" s="41">
        <v>8</v>
      </c>
      <c r="DE23" s="41">
        <v>8</v>
      </c>
      <c r="DF23" s="41">
        <v>8</v>
      </c>
    </row>
    <row r="24" spans="5:110" ht="7.5" customHeight="1">
      <c r="E24" s="71"/>
      <c r="F24" s="72"/>
      <c r="G24" s="98"/>
      <c r="H24" s="99"/>
      <c r="I24" s="99"/>
      <c r="J24" s="99"/>
      <c r="K24" s="99"/>
      <c r="L24" s="100"/>
      <c r="M24" s="98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98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0"/>
      <c r="AK24" s="98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100"/>
      <c r="BH24" s="184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185"/>
      <c r="BW24" s="207"/>
      <c r="BX24" s="143"/>
      <c r="BY24" s="143"/>
      <c r="BZ24" s="143"/>
      <c r="CA24" s="221"/>
      <c r="CB24" s="215"/>
      <c r="CC24" s="143"/>
      <c r="CD24" s="143"/>
      <c r="CE24" s="143"/>
      <c r="CF24" s="216"/>
      <c r="CG24" s="329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1"/>
      <c r="CW24" s="53"/>
      <c r="DA24" s="41" t="s">
        <v>21</v>
      </c>
      <c r="DC24" s="41"/>
      <c r="DD24" s="41">
        <v>9</v>
      </c>
      <c r="DE24" s="41">
        <v>9</v>
      </c>
      <c r="DF24" s="41">
        <v>9</v>
      </c>
    </row>
    <row r="25" spans="5:110" ht="7.5" customHeight="1">
      <c r="E25" s="71"/>
      <c r="F25" s="72"/>
      <c r="G25" s="98"/>
      <c r="H25" s="99"/>
      <c r="I25" s="99"/>
      <c r="J25" s="99"/>
      <c r="K25" s="99"/>
      <c r="L25" s="100"/>
      <c r="M25" s="98"/>
      <c r="N25" s="99"/>
      <c r="O25" s="99"/>
      <c r="P25" s="99"/>
      <c r="Q25" s="99"/>
      <c r="R25" s="99"/>
      <c r="S25" s="99"/>
      <c r="T25" s="99"/>
      <c r="U25" s="99"/>
      <c r="V25" s="99"/>
      <c r="W25" s="100"/>
      <c r="X25" s="98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100"/>
      <c r="AK25" s="98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100"/>
      <c r="BH25" s="184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185"/>
      <c r="BW25" s="207"/>
      <c r="BX25" s="143"/>
      <c r="BY25" s="143"/>
      <c r="BZ25" s="143"/>
      <c r="CA25" s="221"/>
      <c r="CB25" s="215"/>
      <c r="CC25" s="143"/>
      <c r="CD25" s="143"/>
      <c r="CE25" s="143"/>
      <c r="CF25" s="216"/>
      <c r="CG25" s="329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1"/>
      <c r="CW25" s="53"/>
      <c r="DC25" s="41"/>
      <c r="DD25" s="41">
        <v>10</v>
      </c>
      <c r="DE25" s="41">
        <v>10</v>
      </c>
      <c r="DF25" s="41">
        <v>10</v>
      </c>
    </row>
    <row r="26" spans="5:110" ht="7.5" customHeight="1">
      <c r="E26" s="71"/>
      <c r="F26" s="72"/>
      <c r="G26" s="98"/>
      <c r="H26" s="99"/>
      <c r="I26" s="99"/>
      <c r="J26" s="99"/>
      <c r="K26" s="99"/>
      <c r="L26" s="100"/>
      <c r="M26" s="98"/>
      <c r="N26" s="99"/>
      <c r="O26" s="99"/>
      <c r="P26" s="99"/>
      <c r="Q26" s="99"/>
      <c r="R26" s="99"/>
      <c r="S26" s="99"/>
      <c r="T26" s="99"/>
      <c r="U26" s="99"/>
      <c r="V26" s="99"/>
      <c r="W26" s="100"/>
      <c r="X26" s="98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00"/>
      <c r="AK26" s="98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100"/>
      <c r="BH26" s="184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185"/>
      <c r="BW26" s="207"/>
      <c r="BX26" s="143"/>
      <c r="BY26" s="143"/>
      <c r="BZ26" s="143"/>
      <c r="CA26" s="221"/>
      <c r="CB26" s="215"/>
      <c r="CC26" s="143"/>
      <c r="CD26" s="143"/>
      <c r="CE26" s="143"/>
      <c r="CF26" s="216"/>
      <c r="CG26" s="329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1"/>
      <c r="CW26" s="53"/>
      <c r="DC26" s="41"/>
      <c r="DD26" s="41">
        <v>11</v>
      </c>
      <c r="DE26" s="41">
        <v>11</v>
      </c>
      <c r="DF26" s="41">
        <v>11</v>
      </c>
    </row>
    <row r="27" spans="5:110" ht="7.5" customHeight="1">
      <c r="E27" s="71"/>
      <c r="F27" s="72"/>
      <c r="G27" s="98"/>
      <c r="H27" s="99"/>
      <c r="I27" s="99"/>
      <c r="J27" s="99"/>
      <c r="K27" s="99"/>
      <c r="L27" s="100"/>
      <c r="M27" s="335"/>
      <c r="N27" s="336"/>
      <c r="O27" s="336"/>
      <c r="P27" s="336"/>
      <c r="Q27" s="336"/>
      <c r="R27" s="336"/>
      <c r="S27" s="336"/>
      <c r="T27" s="336"/>
      <c r="U27" s="336"/>
      <c r="V27" s="336"/>
      <c r="W27" s="337"/>
      <c r="X27" s="335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7"/>
      <c r="AK27" s="335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7"/>
      <c r="BH27" s="317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9"/>
      <c r="BW27" s="236"/>
      <c r="BX27" s="237"/>
      <c r="BY27" s="237"/>
      <c r="BZ27" s="237"/>
      <c r="CA27" s="238"/>
      <c r="CB27" s="340"/>
      <c r="CC27" s="237"/>
      <c r="CD27" s="237"/>
      <c r="CE27" s="237"/>
      <c r="CF27" s="213"/>
      <c r="CG27" s="332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4"/>
      <c r="DC27" s="41"/>
      <c r="DD27" s="41">
        <v>12</v>
      </c>
      <c r="DE27" s="41">
        <v>12</v>
      </c>
      <c r="DF27" s="41">
        <v>12</v>
      </c>
    </row>
    <row r="28" spans="5:110" ht="7.5" customHeight="1">
      <c r="E28" s="71"/>
      <c r="F28" s="72"/>
      <c r="G28" s="98"/>
      <c r="H28" s="99"/>
      <c r="I28" s="99"/>
      <c r="J28" s="99"/>
      <c r="K28" s="99"/>
      <c r="L28" s="100"/>
      <c r="M28" s="64" t="s">
        <v>108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 t="s">
        <v>9</v>
      </c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95" t="s">
        <v>58</v>
      </c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7"/>
      <c r="BH28" s="175" t="s">
        <v>18</v>
      </c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7"/>
      <c r="BW28" s="75">
        <f>IF(OR(BQ30="?",BQ30=""),"",IF(BQ30=104,"○",""))</f>
      </c>
      <c r="BX28" s="76"/>
      <c r="BY28" s="76"/>
      <c r="BZ28" s="76"/>
      <c r="CA28" s="76"/>
      <c r="CB28" s="84">
        <f>IF(OR(BQ30="",BQ30="?"),"",IF(BQ30&lt;&gt;104,"○",""))</f>
      </c>
      <c r="CC28" s="76"/>
      <c r="CD28" s="76"/>
      <c r="CE28" s="76"/>
      <c r="CF28" s="85"/>
      <c r="CG28" s="292" t="s">
        <v>54</v>
      </c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DC28" s="41"/>
      <c r="DD28" s="41">
        <v>13</v>
      </c>
      <c r="DE28" s="41"/>
      <c r="DF28" s="41">
        <v>13</v>
      </c>
    </row>
    <row r="29" spans="5:110" ht="7.5" customHeight="1">
      <c r="E29" s="71"/>
      <c r="F29" s="72"/>
      <c r="G29" s="98"/>
      <c r="H29" s="99"/>
      <c r="I29" s="99"/>
      <c r="J29" s="99"/>
      <c r="K29" s="99"/>
      <c r="L29" s="100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98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100"/>
      <c r="BH29" s="178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1"/>
      <c r="BW29" s="78"/>
      <c r="BX29" s="79"/>
      <c r="BY29" s="79"/>
      <c r="BZ29" s="79"/>
      <c r="CA29" s="79"/>
      <c r="CB29" s="86"/>
      <c r="CC29" s="79"/>
      <c r="CD29" s="79"/>
      <c r="CE29" s="79"/>
      <c r="CF29" s="87"/>
      <c r="CG29" s="292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DC29" s="41"/>
      <c r="DD29" s="41">
        <v>14</v>
      </c>
      <c r="DE29" s="41"/>
      <c r="DF29" s="41">
        <v>14</v>
      </c>
    </row>
    <row r="30" spans="5:110" ht="7.5" customHeight="1">
      <c r="E30" s="71"/>
      <c r="F30" s="72"/>
      <c r="G30" s="98"/>
      <c r="H30" s="99"/>
      <c r="I30" s="99"/>
      <c r="J30" s="99"/>
      <c r="K30" s="99"/>
      <c r="L30" s="100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98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100"/>
      <c r="BH30" s="92" t="s">
        <v>42</v>
      </c>
      <c r="BI30" s="93"/>
      <c r="BJ30" s="93"/>
      <c r="BK30" s="93"/>
      <c r="BL30" s="93"/>
      <c r="BM30" s="93"/>
      <c r="BN30" s="93"/>
      <c r="BO30" s="93"/>
      <c r="BP30" s="93"/>
      <c r="BQ30" s="117" t="s">
        <v>26</v>
      </c>
      <c r="BR30" s="117"/>
      <c r="BS30" s="117"/>
      <c r="BT30" s="117"/>
      <c r="BU30" s="3"/>
      <c r="BV30" s="20"/>
      <c r="BW30" s="78"/>
      <c r="BX30" s="79"/>
      <c r="BY30" s="79"/>
      <c r="BZ30" s="79"/>
      <c r="CA30" s="79"/>
      <c r="CB30" s="86"/>
      <c r="CC30" s="79"/>
      <c r="CD30" s="79"/>
      <c r="CE30" s="79"/>
      <c r="CF30" s="87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DC30" s="41"/>
      <c r="DD30" s="41">
        <v>15</v>
      </c>
      <c r="DE30" s="41"/>
      <c r="DF30" s="41">
        <v>15</v>
      </c>
    </row>
    <row r="31" spans="5:110" ht="7.5" customHeight="1">
      <c r="E31" s="71"/>
      <c r="F31" s="72"/>
      <c r="G31" s="98"/>
      <c r="H31" s="99"/>
      <c r="I31" s="99"/>
      <c r="J31" s="99"/>
      <c r="K31" s="99"/>
      <c r="L31" s="100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162" t="s">
        <v>17</v>
      </c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4"/>
      <c r="BH31" s="92"/>
      <c r="BI31" s="93"/>
      <c r="BJ31" s="93"/>
      <c r="BK31" s="93"/>
      <c r="BL31" s="93"/>
      <c r="BM31" s="93"/>
      <c r="BN31" s="93"/>
      <c r="BO31" s="93"/>
      <c r="BP31" s="93"/>
      <c r="BQ31" s="118"/>
      <c r="BR31" s="118"/>
      <c r="BS31" s="118"/>
      <c r="BT31" s="118"/>
      <c r="BU31" s="3"/>
      <c r="BV31" s="3"/>
      <c r="BW31" s="78"/>
      <c r="BX31" s="79"/>
      <c r="BY31" s="79"/>
      <c r="BZ31" s="79"/>
      <c r="CA31" s="79"/>
      <c r="CB31" s="86"/>
      <c r="CC31" s="79"/>
      <c r="CD31" s="79"/>
      <c r="CE31" s="79"/>
      <c r="CF31" s="87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DC31" s="41"/>
      <c r="DD31" s="41">
        <v>16</v>
      </c>
      <c r="DE31" s="41"/>
      <c r="DF31" s="41">
        <v>16</v>
      </c>
    </row>
    <row r="32" spans="5:110" ht="7.5" customHeight="1">
      <c r="E32" s="73"/>
      <c r="F32" s="74"/>
      <c r="G32" s="101"/>
      <c r="H32" s="102"/>
      <c r="I32" s="102"/>
      <c r="J32" s="102"/>
      <c r="K32" s="102"/>
      <c r="L32" s="103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165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7"/>
      <c r="BH32" s="44"/>
      <c r="BI32" s="44"/>
      <c r="BJ32" s="44"/>
      <c r="BK32" s="44"/>
      <c r="BL32" s="44"/>
      <c r="BM32" s="44"/>
      <c r="BN32" s="44"/>
      <c r="BO32" s="44"/>
      <c r="BP32" s="44"/>
      <c r="BQ32" s="52"/>
      <c r="BR32" s="52"/>
      <c r="BS32" s="52"/>
      <c r="BT32" s="5"/>
      <c r="BU32" s="5"/>
      <c r="BV32" s="5"/>
      <c r="BW32" s="81"/>
      <c r="BX32" s="82"/>
      <c r="BY32" s="82"/>
      <c r="BZ32" s="82"/>
      <c r="CA32" s="82"/>
      <c r="CB32" s="88"/>
      <c r="CC32" s="82"/>
      <c r="CD32" s="82"/>
      <c r="CE32" s="82"/>
      <c r="CF32" s="89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DC32" s="41"/>
      <c r="DD32" s="41">
        <v>17</v>
      </c>
      <c r="DE32" s="41"/>
      <c r="DF32" s="41">
        <v>17</v>
      </c>
    </row>
    <row r="33" spans="5:110" ht="7.5" customHeight="1">
      <c r="E33" s="69" t="s">
        <v>22</v>
      </c>
      <c r="F33" s="183"/>
      <c r="G33" s="188" t="s">
        <v>117</v>
      </c>
      <c r="H33" s="189"/>
      <c r="I33" s="189"/>
      <c r="J33" s="189"/>
      <c r="K33" s="189"/>
      <c r="L33" s="190"/>
      <c r="M33" s="113" t="s">
        <v>7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94" t="s">
        <v>99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 t="s">
        <v>93</v>
      </c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69"/>
      <c r="BX33" s="169"/>
      <c r="BY33" s="169"/>
      <c r="BZ33" s="169"/>
      <c r="CA33" s="206"/>
      <c r="CB33" s="168"/>
      <c r="CC33" s="169"/>
      <c r="CD33" s="169"/>
      <c r="CE33" s="169"/>
      <c r="CF33" s="169"/>
      <c r="CG33" s="294" t="s">
        <v>53</v>
      </c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DC33" s="41"/>
      <c r="DD33" s="41">
        <v>18</v>
      </c>
      <c r="DE33" s="41"/>
      <c r="DF33" s="41">
        <v>18</v>
      </c>
    </row>
    <row r="34" spans="5:110" ht="7.5" customHeight="1">
      <c r="E34" s="184"/>
      <c r="F34" s="185"/>
      <c r="G34" s="178"/>
      <c r="H34" s="90"/>
      <c r="I34" s="90"/>
      <c r="J34" s="90"/>
      <c r="K34" s="90"/>
      <c r="L34" s="91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71"/>
      <c r="BX34" s="171"/>
      <c r="BY34" s="171"/>
      <c r="BZ34" s="171"/>
      <c r="CA34" s="207"/>
      <c r="CB34" s="170"/>
      <c r="CC34" s="171"/>
      <c r="CD34" s="171"/>
      <c r="CE34" s="171"/>
      <c r="CF34" s="171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DC34" s="41"/>
      <c r="DD34" s="41">
        <v>19</v>
      </c>
      <c r="DE34" s="41"/>
      <c r="DF34" s="41">
        <v>19</v>
      </c>
    </row>
    <row r="35" spans="5:110" ht="7.5" customHeight="1">
      <c r="E35" s="184"/>
      <c r="F35" s="185"/>
      <c r="G35" s="178"/>
      <c r="H35" s="90"/>
      <c r="I35" s="90"/>
      <c r="J35" s="90"/>
      <c r="K35" s="90"/>
      <c r="L35" s="91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71"/>
      <c r="BX35" s="171"/>
      <c r="BY35" s="171"/>
      <c r="BZ35" s="171"/>
      <c r="CA35" s="207"/>
      <c r="CB35" s="172"/>
      <c r="CC35" s="173"/>
      <c r="CD35" s="173"/>
      <c r="CE35" s="173"/>
      <c r="CF35" s="17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DC35" s="41"/>
      <c r="DD35" s="41">
        <v>20</v>
      </c>
      <c r="DE35" s="41"/>
      <c r="DF35" s="41">
        <v>20</v>
      </c>
    </row>
    <row r="36" spans="5:110" ht="7.5" customHeight="1">
      <c r="E36" s="184"/>
      <c r="F36" s="185"/>
      <c r="G36" s="178"/>
      <c r="H36" s="90"/>
      <c r="I36" s="90"/>
      <c r="J36" s="90"/>
      <c r="K36" s="90"/>
      <c r="L36" s="91"/>
      <c r="M36" s="179" t="s">
        <v>10</v>
      </c>
      <c r="N36" s="180"/>
      <c r="O36" s="180"/>
      <c r="P36" s="180"/>
      <c r="Q36" s="180"/>
      <c r="R36" s="180"/>
      <c r="S36" s="180"/>
      <c r="T36" s="180"/>
      <c r="U36" s="180"/>
      <c r="V36" s="180"/>
      <c r="W36" s="181"/>
      <c r="X36" s="96" t="s">
        <v>98</v>
      </c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79" t="s">
        <v>19</v>
      </c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1"/>
      <c r="BH36" s="2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75">
        <f>IF(BN38="","",IF(BN38&gt;=$CX$40,"○",""))</f>
      </c>
      <c r="BX36" s="76"/>
      <c r="BY36" s="76"/>
      <c r="BZ36" s="76"/>
      <c r="CA36" s="77"/>
      <c r="CB36" s="174">
        <f>IF(BN38="","",IF(BN38&lt;$CX$40,"○",""))</f>
      </c>
      <c r="CC36" s="174"/>
      <c r="CD36" s="174"/>
      <c r="CE36" s="174"/>
      <c r="CF36" s="87"/>
      <c r="CG36" s="292" t="s">
        <v>55</v>
      </c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DC36" s="41"/>
      <c r="DD36" s="41">
        <v>21</v>
      </c>
      <c r="DE36" s="41"/>
      <c r="DF36" s="41">
        <v>21</v>
      </c>
    </row>
    <row r="37" spans="5:110" ht="7.5" customHeight="1">
      <c r="E37" s="184"/>
      <c r="F37" s="185"/>
      <c r="G37" s="178"/>
      <c r="H37" s="90"/>
      <c r="I37" s="90"/>
      <c r="J37" s="90"/>
      <c r="K37" s="90"/>
      <c r="L37" s="91"/>
      <c r="M37" s="107"/>
      <c r="N37" s="108"/>
      <c r="O37" s="108"/>
      <c r="P37" s="108"/>
      <c r="Q37" s="108"/>
      <c r="R37" s="108"/>
      <c r="S37" s="108"/>
      <c r="T37" s="108"/>
      <c r="U37" s="108"/>
      <c r="V37" s="108"/>
      <c r="W37" s="10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7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9"/>
      <c r="BH37" s="23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78"/>
      <c r="BX37" s="79"/>
      <c r="BY37" s="79"/>
      <c r="BZ37" s="79"/>
      <c r="CA37" s="80"/>
      <c r="CB37" s="174"/>
      <c r="CC37" s="174"/>
      <c r="CD37" s="174"/>
      <c r="CE37" s="174"/>
      <c r="CF37" s="87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X37" s="41" t="s">
        <v>49</v>
      </c>
      <c r="CY37" s="41" t="s">
        <v>49</v>
      </c>
      <c r="DC37" s="41"/>
      <c r="DD37" s="41">
        <v>22</v>
      </c>
      <c r="DE37" s="41"/>
      <c r="DF37" s="41">
        <v>22</v>
      </c>
    </row>
    <row r="38" spans="5:110" ht="7.5" customHeight="1">
      <c r="E38" s="184"/>
      <c r="F38" s="185"/>
      <c r="G38" s="178"/>
      <c r="H38" s="90"/>
      <c r="I38" s="90"/>
      <c r="J38" s="90"/>
      <c r="K38" s="90"/>
      <c r="L38" s="91"/>
      <c r="M38" s="107"/>
      <c r="N38" s="108"/>
      <c r="O38" s="108"/>
      <c r="P38" s="108"/>
      <c r="Q38" s="108"/>
      <c r="R38" s="108"/>
      <c r="S38" s="108"/>
      <c r="T38" s="108"/>
      <c r="U38" s="108"/>
      <c r="V38" s="108"/>
      <c r="W38" s="109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62" t="s">
        <v>91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4"/>
      <c r="BH38" s="23"/>
      <c r="BI38" s="117" t="s">
        <v>26</v>
      </c>
      <c r="BJ38" s="143"/>
      <c r="BK38" s="143"/>
      <c r="BL38" s="143"/>
      <c r="BM38" s="143"/>
      <c r="BN38" s="143"/>
      <c r="BO38" s="143"/>
      <c r="BP38" s="143"/>
      <c r="BQ38" s="143"/>
      <c r="BR38" s="143"/>
      <c r="BS38" s="132" t="s">
        <v>48</v>
      </c>
      <c r="BT38" s="132"/>
      <c r="BU38" s="132"/>
      <c r="BV38" s="20"/>
      <c r="BW38" s="78"/>
      <c r="BX38" s="79"/>
      <c r="BY38" s="79"/>
      <c r="BZ38" s="79"/>
      <c r="CA38" s="80"/>
      <c r="CB38" s="174"/>
      <c r="CC38" s="174"/>
      <c r="CD38" s="174"/>
      <c r="CE38" s="174"/>
      <c r="CF38" s="87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X38" s="41" t="s">
        <v>20</v>
      </c>
      <c r="CY38" s="41">
        <v>675</v>
      </c>
      <c r="DC38" s="41"/>
      <c r="DD38" s="41">
        <v>23</v>
      </c>
      <c r="DE38" s="41"/>
      <c r="DF38" s="41">
        <v>23</v>
      </c>
    </row>
    <row r="39" spans="5:110" ht="7.5" customHeight="1">
      <c r="E39" s="184"/>
      <c r="F39" s="185"/>
      <c r="G39" s="178"/>
      <c r="H39" s="90"/>
      <c r="I39" s="90"/>
      <c r="J39" s="90"/>
      <c r="K39" s="90"/>
      <c r="L39" s="91"/>
      <c r="M39" s="107"/>
      <c r="N39" s="108"/>
      <c r="O39" s="108"/>
      <c r="P39" s="108"/>
      <c r="Q39" s="108"/>
      <c r="R39" s="108"/>
      <c r="S39" s="108"/>
      <c r="T39" s="108"/>
      <c r="U39" s="108"/>
      <c r="V39" s="108"/>
      <c r="W39" s="10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62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4"/>
      <c r="BH39" s="23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82"/>
      <c r="BT39" s="132"/>
      <c r="BU39" s="132"/>
      <c r="BV39" s="20"/>
      <c r="BW39" s="78"/>
      <c r="BX39" s="79"/>
      <c r="BY39" s="79"/>
      <c r="BZ39" s="79"/>
      <c r="CA39" s="80"/>
      <c r="CB39" s="174"/>
      <c r="CC39" s="174"/>
      <c r="CD39" s="174"/>
      <c r="CE39" s="174"/>
      <c r="CF39" s="87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X39" s="41" t="s">
        <v>21</v>
      </c>
      <c r="CY39" s="41">
        <v>750</v>
      </c>
      <c r="DC39" s="41"/>
      <c r="DD39" s="41">
        <v>24</v>
      </c>
      <c r="DE39" s="41"/>
      <c r="DF39" s="41">
        <v>24</v>
      </c>
    </row>
    <row r="40" spans="5:110" ht="7.5" customHeight="1">
      <c r="E40" s="184"/>
      <c r="F40" s="185"/>
      <c r="G40" s="178"/>
      <c r="H40" s="90"/>
      <c r="I40" s="90"/>
      <c r="J40" s="90"/>
      <c r="K40" s="90"/>
      <c r="L40" s="91"/>
      <c r="M40" s="107"/>
      <c r="N40" s="108"/>
      <c r="O40" s="108"/>
      <c r="P40" s="108"/>
      <c r="Q40" s="108"/>
      <c r="R40" s="108"/>
      <c r="S40" s="108"/>
      <c r="T40" s="108"/>
      <c r="U40" s="108"/>
      <c r="V40" s="108"/>
      <c r="W40" s="109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62" t="s">
        <v>92</v>
      </c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4"/>
      <c r="BH40" s="23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78"/>
      <c r="BX40" s="79"/>
      <c r="BY40" s="79"/>
      <c r="BZ40" s="79"/>
      <c r="CA40" s="80"/>
      <c r="CB40" s="174"/>
      <c r="CC40" s="174"/>
      <c r="CD40" s="174"/>
      <c r="CE40" s="174"/>
      <c r="CF40" s="87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X40" s="41" t="str">
        <f>VLOOKUP(BI38,CX37:CY39,2,0)</f>
        <v>?</v>
      </c>
      <c r="CY40" s="41"/>
      <c r="DC40" s="41"/>
      <c r="DD40" s="41">
        <v>25</v>
      </c>
      <c r="DE40" s="41"/>
      <c r="DF40" s="41">
        <v>25</v>
      </c>
    </row>
    <row r="41" spans="5:110" ht="7.5" customHeight="1">
      <c r="E41" s="186"/>
      <c r="F41" s="187"/>
      <c r="G41" s="191"/>
      <c r="H41" s="192"/>
      <c r="I41" s="192"/>
      <c r="J41" s="192"/>
      <c r="K41" s="192"/>
      <c r="L41" s="193"/>
      <c r="M41" s="110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65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7"/>
      <c r="BH41" s="24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81"/>
      <c r="BX41" s="82"/>
      <c r="BY41" s="82"/>
      <c r="BZ41" s="82"/>
      <c r="CA41" s="83"/>
      <c r="CB41" s="82"/>
      <c r="CC41" s="82"/>
      <c r="CD41" s="82"/>
      <c r="CE41" s="82"/>
      <c r="CF41" s="89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DC41" s="41"/>
      <c r="DD41" s="41">
        <v>26</v>
      </c>
      <c r="DE41" s="41"/>
      <c r="DF41" s="41">
        <v>26</v>
      </c>
    </row>
    <row r="42" spans="5:110" ht="7.5" customHeight="1">
      <c r="E42" s="69" t="s">
        <v>50</v>
      </c>
      <c r="F42" s="195"/>
      <c r="G42" s="188" t="s">
        <v>104</v>
      </c>
      <c r="H42" s="189"/>
      <c r="I42" s="189"/>
      <c r="J42" s="189"/>
      <c r="K42" s="189"/>
      <c r="L42" s="190"/>
      <c r="M42" s="113" t="s">
        <v>7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94" t="s">
        <v>12</v>
      </c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 t="s">
        <v>93</v>
      </c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69"/>
      <c r="BX42" s="169"/>
      <c r="BY42" s="169"/>
      <c r="BZ42" s="169"/>
      <c r="CA42" s="206"/>
      <c r="CB42" s="168"/>
      <c r="CC42" s="169"/>
      <c r="CD42" s="169"/>
      <c r="CE42" s="169"/>
      <c r="CF42" s="169"/>
      <c r="CG42" s="294" t="s">
        <v>53</v>
      </c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DC42" s="42" t="s">
        <v>106</v>
      </c>
      <c r="DD42" s="41">
        <v>27</v>
      </c>
      <c r="DE42" s="41"/>
      <c r="DF42" s="41">
        <v>27</v>
      </c>
    </row>
    <row r="43" spans="5:110" ht="7.5" customHeight="1">
      <c r="E43" s="196"/>
      <c r="F43" s="197"/>
      <c r="G43" s="178"/>
      <c r="H43" s="90"/>
      <c r="I43" s="90"/>
      <c r="J43" s="90"/>
      <c r="K43" s="90"/>
      <c r="L43" s="91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71"/>
      <c r="BX43" s="171"/>
      <c r="BY43" s="171"/>
      <c r="BZ43" s="171"/>
      <c r="CA43" s="207"/>
      <c r="CB43" s="170"/>
      <c r="CC43" s="171"/>
      <c r="CD43" s="171"/>
      <c r="CE43" s="171"/>
      <c r="CF43" s="171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DC43" s="41"/>
      <c r="DD43" s="41">
        <v>28</v>
      </c>
      <c r="DE43" s="41"/>
      <c r="DF43" s="41">
        <v>28</v>
      </c>
    </row>
    <row r="44" spans="5:110" ht="7.5" customHeight="1">
      <c r="E44" s="196"/>
      <c r="F44" s="197"/>
      <c r="G44" s="178"/>
      <c r="H44" s="90"/>
      <c r="I44" s="90"/>
      <c r="J44" s="90"/>
      <c r="K44" s="90"/>
      <c r="L44" s="91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71"/>
      <c r="BX44" s="171"/>
      <c r="BY44" s="171"/>
      <c r="BZ44" s="171"/>
      <c r="CA44" s="207"/>
      <c r="CB44" s="170"/>
      <c r="CC44" s="171"/>
      <c r="CD44" s="171"/>
      <c r="CE44" s="171"/>
      <c r="CF44" s="171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DC44" s="41"/>
      <c r="DD44" s="41">
        <v>29</v>
      </c>
      <c r="DE44" s="41"/>
      <c r="DF44" s="41">
        <v>29</v>
      </c>
    </row>
    <row r="45" spans="5:110" ht="7.5" customHeight="1">
      <c r="E45" s="196"/>
      <c r="F45" s="197"/>
      <c r="G45" s="178"/>
      <c r="H45" s="90"/>
      <c r="I45" s="90"/>
      <c r="J45" s="90"/>
      <c r="K45" s="90"/>
      <c r="L45" s="91"/>
      <c r="M45" s="65" t="s">
        <v>13</v>
      </c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64" t="s">
        <v>24</v>
      </c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 t="s">
        <v>94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3"/>
      <c r="BX45" s="203"/>
      <c r="BY45" s="203"/>
      <c r="BZ45" s="203"/>
      <c r="CA45" s="208"/>
      <c r="CB45" s="202"/>
      <c r="CC45" s="203"/>
      <c r="CD45" s="203"/>
      <c r="CE45" s="203"/>
      <c r="CF45" s="203"/>
      <c r="CG45" s="294" t="s">
        <v>53</v>
      </c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DC45" s="41"/>
      <c r="DD45" s="41">
        <v>30</v>
      </c>
      <c r="DE45" s="41"/>
      <c r="DF45" s="41">
        <v>30</v>
      </c>
    </row>
    <row r="46" spans="5:110" ht="7.5" customHeight="1">
      <c r="E46" s="196"/>
      <c r="F46" s="197"/>
      <c r="G46" s="178"/>
      <c r="H46" s="90"/>
      <c r="I46" s="90"/>
      <c r="J46" s="90"/>
      <c r="K46" s="90"/>
      <c r="L46" s="91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71"/>
      <c r="BX46" s="171"/>
      <c r="BY46" s="171"/>
      <c r="BZ46" s="171"/>
      <c r="CA46" s="207"/>
      <c r="CB46" s="170"/>
      <c r="CC46" s="171"/>
      <c r="CD46" s="171"/>
      <c r="CE46" s="171"/>
      <c r="CF46" s="171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DC46" s="41"/>
      <c r="DD46" s="42">
        <v>31</v>
      </c>
      <c r="DE46" s="41"/>
      <c r="DF46" s="42">
        <v>31</v>
      </c>
    </row>
    <row r="47" spans="5:110" ht="7.5" customHeight="1">
      <c r="E47" s="198"/>
      <c r="F47" s="199"/>
      <c r="G47" s="191"/>
      <c r="H47" s="192"/>
      <c r="I47" s="192"/>
      <c r="J47" s="192"/>
      <c r="K47" s="192"/>
      <c r="L47" s="193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5"/>
      <c r="BX47" s="205"/>
      <c r="BY47" s="205"/>
      <c r="BZ47" s="205"/>
      <c r="CA47" s="209"/>
      <c r="CB47" s="204"/>
      <c r="CC47" s="205"/>
      <c r="CD47" s="205"/>
      <c r="CE47" s="205"/>
      <c r="CF47" s="205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DC47" s="42" t="s">
        <v>89</v>
      </c>
      <c r="DD47" s="41"/>
      <c r="DE47" s="41"/>
      <c r="DF47" s="41"/>
    </row>
    <row r="48" spans="5:110" ht="7.5" customHeight="1">
      <c r="E48" s="69" t="s">
        <v>43</v>
      </c>
      <c r="F48" s="70"/>
      <c r="G48" s="104" t="s">
        <v>2</v>
      </c>
      <c r="H48" s="105"/>
      <c r="I48" s="105"/>
      <c r="J48" s="105"/>
      <c r="K48" s="105"/>
      <c r="L48" s="106"/>
      <c r="M48" s="104" t="s">
        <v>23</v>
      </c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13" t="s">
        <v>9</v>
      </c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 t="s">
        <v>95</v>
      </c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69"/>
      <c r="BX48" s="169"/>
      <c r="BY48" s="169"/>
      <c r="BZ48" s="169"/>
      <c r="CA48" s="350"/>
      <c r="CB48" s="212"/>
      <c r="CC48" s="169"/>
      <c r="CD48" s="169"/>
      <c r="CE48" s="169"/>
      <c r="CF48" s="169"/>
      <c r="CG48" s="294" t="s">
        <v>53</v>
      </c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DC48" s="41"/>
      <c r="DD48" s="41"/>
      <c r="DE48" s="41"/>
      <c r="DF48" s="41"/>
    </row>
    <row r="49" spans="5:103" ht="7.5" customHeight="1">
      <c r="E49" s="71"/>
      <c r="F49" s="72"/>
      <c r="G49" s="107"/>
      <c r="H49" s="108"/>
      <c r="I49" s="108"/>
      <c r="J49" s="108"/>
      <c r="K49" s="108"/>
      <c r="L49" s="109"/>
      <c r="M49" s="128"/>
      <c r="N49" s="129"/>
      <c r="O49" s="129"/>
      <c r="P49" s="129"/>
      <c r="Q49" s="129"/>
      <c r="R49" s="129"/>
      <c r="S49" s="129"/>
      <c r="T49" s="129"/>
      <c r="U49" s="129"/>
      <c r="V49" s="129"/>
      <c r="W49" s="130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73"/>
      <c r="BX49" s="173"/>
      <c r="BY49" s="173"/>
      <c r="BZ49" s="173"/>
      <c r="CA49" s="351"/>
      <c r="CB49" s="213"/>
      <c r="CC49" s="173"/>
      <c r="CD49" s="173"/>
      <c r="CE49" s="173"/>
      <c r="CF49" s="17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X49" s="42" t="s">
        <v>70</v>
      </c>
      <c r="CY49" s="41">
        <f>IF(BL50="","",IF(BL50&lt;=15,"○","×"))</f>
      </c>
    </row>
    <row r="50" spans="5:103" ht="7.5" customHeight="1">
      <c r="E50" s="71"/>
      <c r="F50" s="72"/>
      <c r="G50" s="107"/>
      <c r="H50" s="108"/>
      <c r="I50" s="108"/>
      <c r="J50" s="108"/>
      <c r="K50" s="108"/>
      <c r="L50" s="109"/>
      <c r="M50" s="95" t="s">
        <v>90</v>
      </c>
      <c r="N50" s="96"/>
      <c r="O50" s="96"/>
      <c r="P50" s="96"/>
      <c r="Q50" s="96"/>
      <c r="R50" s="96"/>
      <c r="S50" s="96"/>
      <c r="T50" s="96"/>
      <c r="U50" s="96"/>
      <c r="V50" s="96"/>
      <c r="W50" s="97"/>
      <c r="X50" s="95" t="s">
        <v>12</v>
      </c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281" t="s">
        <v>96</v>
      </c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3"/>
      <c r="BH50" s="127" t="s">
        <v>63</v>
      </c>
      <c r="BI50" s="119"/>
      <c r="BJ50" s="119"/>
      <c r="BK50" s="119"/>
      <c r="BL50" s="224"/>
      <c r="BM50" s="224"/>
      <c r="BN50" s="224"/>
      <c r="BO50" s="224"/>
      <c r="BP50" s="224"/>
      <c r="BQ50" s="119" t="s">
        <v>57</v>
      </c>
      <c r="BR50" s="119"/>
      <c r="BS50" s="119"/>
      <c r="BT50" s="37"/>
      <c r="BU50" s="37"/>
      <c r="BV50" s="38"/>
      <c r="BW50" s="75">
        <f>IF(OR(OR(CY49="",CY50=""),AK58="+"),"",IF(AND(CY49="○",CY50="○"),"○",""))</f>
      </c>
      <c r="BX50" s="76"/>
      <c r="BY50" s="76"/>
      <c r="BZ50" s="76"/>
      <c r="CA50" s="77"/>
      <c r="CB50" s="84">
        <f>IF(OR(CY49="",CY50=""),"",IF(OR(OR(CY49="×",CY50="×"),AK58="+"),"○",""))</f>
      </c>
      <c r="CC50" s="76"/>
      <c r="CD50" s="76"/>
      <c r="CE50" s="76"/>
      <c r="CF50" s="85"/>
      <c r="CG50" s="297" t="s">
        <v>72</v>
      </c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9"/>
      <c r="CX50" s="42" t="s">
        <v>71</v>
      </c>
      <c r="CY50" s="41">
        <f>IF(OR(BL52="",BL54=""),"",IF(AND(BL52&lt;=6,BL54&lt;100),"○","×"))</f>
      </c>
    </row>
    <row r="51" spans="5:100" ht="7.5" customHeight="1">
      <c r="E51" s="71"/>
      <c r="F51" s="72"/>
      <c r="G51" s="107"/>
      <c r="H51" s="108"/>
      <c r="I51" s="108"/>
      <c r="J51" s="108"/>
      <c r="K51" s="108"/>
      <c r="L51" s="109"/>
      <c r="M51" s="98"/>
      <c r="N51" s="99"/>
      <c r="O51" s="99"/>
      <c r="P51" s="99"/>
      <c r="Q51" s="99"/>
      <c r="R51" s="99"/>
      <c r="S51" s="99"/>
      <c r="T51" s="99"/>
      <c r="U51" s="99"/>
      <c r="V51" s="99"/>
      <c r="W51" s="100"/>
      <c r="X51" s="98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284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6"/>
      <c r="BH51" s="92"/>
      <c r="BI51" s="93"/>
      <c r="BJ51" s="93"/>
      <c r="BK51" s="93"/>
      <c r="BL51" s="118"/>
      <c r="BM51" s="118"/>
      <c r="BN51" s="118"/>
      <c r="BO51" s="118"/>
      <c r="BP51" s="118"/>
      <c r="BQ51" s="93"/>
      <c r="BR51" s="93"/>
      <c r="BS51" s="93"/>
      <c r="BT51" s="2"/>
      <c r="BU51" s="2"/>
      <c r="BV51" s="40"/>
      <c r="BW51" s="78"/>
      <c r="BX51" s="79"/>
      <c r="BY51" s="79"/>
      <c r="BZ51" s="79"/>
      <c r="CA51" s="80"/>
      <c r="CB51" s="86"/>
      <c r="CC51" s="79"/>
      <c r="CD51" s="79"/>
      <c r="CE51" s="79"/>
      <c r="CF51" s="87"/>
      <c r="CG51" s="300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  <c r="CV51" s="302"/>
    </row>
    <row r="52" spans="5:100" ht="7.5" customHeight="1">
      <c r="E52" s="71"/>
      <c r="F52" s="72"/>
      <c r="G52" s="107"/>
      <c r="H52" s="108"/>
      <c r="I52" s="108"/>
      <c r="J52" s="108"/>
      <c r="K52" s="108"/>
      <c r="L52" s="109"/>
      <c r="M52" s="98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98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284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6"/>
      <c r="BH52" s="92" t="s">
        <v>64</v>
      </c>
      <c r="BI52" s="93"/>
      <c r="BJ52" s="93"/>
      <c r="BK52" s="93"/>
      <c r="BL52" s="120"/>
      <c r="BM52" s="120"/>
      <c r="BN52" s="120"/>
      <c r="BO52" s="120"/>
      <c r="BP52" s="120"/>
      <c r="BQ52" s="93" t="s">
        <v>57</v>
      </c>
      <c r="BR52" s="93"/>
      <c r="BS52" s="93"/>
      <c r="BT52" s="2"/>
      <c r="BU52" s="2"/>
      <c r="BV52" s="40"/>
      <c r="BW52" s="78"/>
      <c r="BX52" s="79"/>
      <c r="BY52" s="79"/>
      <c r="BZ52" s="79"/>
      <c r="CA52" s="80"/>
      <c r="CB52" s="86"/>
      <c r="CC52" s="79"/>
      <c r="CD52" s="79"/>
      <c r="CE52" s="79"/>
      <c r="CF52" s="87"/>
      <c r="CG52" s="300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2"/>
    </row>
    <row r="53" spans="5:104" ht="7.5" customHeight="1">
      <c r="E53" s="71"/>
      <c r="F53" s="72"/>
      <c r="G53" s="107"/>
      <c r="H53" s="108"/>
      <c r="I53" s="108"/>
      <c r="J53" s="108"/>
      <c r="K53" s="108"/>
      <c r="L53" s="109"/>
      <c r="M53" s="98"/>
      <c r="N53" s="99"/>
      <c r="O53" s="99"/>
      <c r="P53" s="99"/>
      <c r="Q53" s="99"/>
      <c r="R53" s="99"/>
      <c r="S53" s="99"/>
      <c r="T53" s="99"/>
      <c r="U53" s="99"/>
      <c r="V53" s="99"/>
      <c r="W53" s="100"/>
      <c r="X53" s="98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284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6"/>
      <c r="BH53" s="92"/>
      <c r="BI53" s="93"/>
      <c r="BJ53" s="93"/>
      <c r="BK53" s="93"/>
      <c r="BL53" s="118"/>
      <c r="BM53" s="118"/>
      <c r="BN53" s="118"/>
      <c r="BO53" s="118"/>
      <c r="BP53" s="118"/>
      <c r="BQ53" s="93"/>
      <c r="BR53" s="93"/>
      <c r="BS53" s="93"/>
      <c r="BT53" s="2"/>
      <c r="BU53" s="2"/>
      <c r="BV53" s="40"/>
      <c r="BW53" s="78"/>
      <c r="BX53" s="79"/>
      <c r="BY53" s="79"/>
      <c r="BZ53" s="79"/>
      <c r="CA53" s="80"/>
      <c r="CB53" s="86"/>
      <c r="CC53" s="79"/>
      <c r="CD53" s="79"/>
      <c r="CE53" s="79"/>
      <c r="CF53" s="87"/>
      <c r="CG53" s="300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2"/>
      <c r="CY53" s="42" t="s">
        <v>47</v>
      </c>
      <c r="CZ53" s="41"/>
    </row>
    <row r="54" spans="5:112" ht="7.5" customHeight="1">
      <c r="E54" s="71"/>
      <c r="F54" s="72"/>
      <c r="G54" s="107"/>
      <c r="H54" s="108"/>
      <c r="I54" s="108"/>
      <c r="J54" s="108"/>
      <c r="K54" s="108"/>
      <c r="L54" s="109"/>
      <c r="M54" s="98"/>
      <c r="N54" s="99"/>
      <c r="O54" s="99"/>
      <c r="P54" s="99"/>
      <c r="Q54" s="99"/>
      <c r="R54" s="99"/>
      <c r="S54" s="99"/>
      <c r="T54" s="99"/>
      <c r="U54" s="99"/>
      <c r="V54" s="99"/>
      <c r="W54" s="100"/>
      <c r="X54" s="98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122" t="s">
        <v>66</v>
      </c>
      <c r="AL54" s="122"/>
      <c r="AM54" s="122"/>
      <c r="AN54" s="122"/>
      <c r="AO54" s="122"/>
      <c r="AP54" s="123"/>
      <c r="AQ54" s="93" t="s">
        <v>63</v>
      </c>
      <c r="AR54" s="93"/>
      <c r="AS54" s="93"/>
      <c r="AT54" s="93"/>
      <c r="AU54" s="93"/>
      <c r="AV54" s="90" t="s">
        <v>67</v>
      </c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1"/>
      <c r="BH54" s="39"/>
      <c r="BI54" s="2"/>
      <c r="BJ54" s="2"/>
      <c r="BK54" s="2"/>
      <c r="BL54" s="120"/>
      <c r="BM54" s="120"/>
      <c r="BN54" s="120"/>
      <c r="BO54" s="120"/>
      <c r="BP54" s="120"/>
      <c r="BQ54" s="93" t="s">
        <v>65</v>
      </c>
      <c r="BR54" s="93"/>
      <c r="BS54" s="93"/>
      <c r="BT54" s="2"/>
      <c r="BU54" s="2"/>
      <c r="BV54" s="40"/>
      <c r="BW54" s="78"/>
      <c r="BX54" s="79"/>
      <c r="BY54" s="79"/>
      <c r="BZ54" s="79"/>
      <c r="CA54" s="80"/>
      <c r="CB54" s="86"/>
      <c r="CC54" s="79"/>
      <c r="CD54" s="79"/>
      <c r="CE54" s="79"/>
      <c r="CF54" s="87"/>
      <c r="CG54" s="300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2"/>
      <c r="CY54" s="42" t="s">
        <v>83</v>
      </c>
      <c r="CZ54" s="41">
        <v>2</v>
      </c>
      <c r="DB54" s="49"/>
      <c r="DC54" s="49"/>
      <c r="DD54" s="49"/>
      <c r="DE54" s="49"/>
      <c r="DF54" s="49"/>
      <c r="DG54" s="49"/>
      <c r="DH54" s="49"/>
    </row>
    <row r="55" spans="5:115" ht="7.5" customHeight="1">
      <c r="E55" s="71"/>
      <c r="F55" s="72"/>
      <c r="G55" s="107"/>
      <c r="H55" s="108"/>
      <c r="I55" s="108"/>
      <c r="J55" s="108"/>
      <c r="K55" s="108"/>
      <c r="L55" s="109"/>
      <c r="M55" s="98"/>
      <c r="N55" s="99"/>
      <c r="O55" s="99"/>
      <c r="P55" s="99"/>
      <c r="Q55" s="99"/>
      <c r="R55" s="99"/>
      <c r="S55" s="99"/>
      <c r="T55" s="99"/>
      <c r="U55" s="99"/>
      <c r="V55" s="99"/>
      <c r="W55" s="100"/>
      <c r="X55" s="98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279"/>
      <c r="AL55" s="279"/>
      <c r="AM55" s="279"/>
      <c r="AN55" s="279"/>
      <c r="AO55" s="279"/>
      <c r="AP55" s="280"/>
      <c r="AQ55" s="93"/>
      <c r="AR55" s="93"/>
      <c r="AS55" s="93"/>
      <c r="AT55" s="93"/>
      <c r="AU55" s="93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1"/>
      <c r="BH55" s="39"/>
      <c r="BI55" s="2"/>
      <c r="BJ55" s="2"/>
      <c r="BK55" s="2"/>
      <c r="BL55" s="118"/>
      <c r="BM55" s="118"/>
      <c r="BN55" s="118"/>
      <c r="BO55" s="118"/>
      <c r="BP55" s="118"/>
      <c r="BQ55" s="93"/>
      <c r="BR55" s="93"/>
      <c r="BS55" s="93"/>
      <c r="BT55" s="2"/>
      <c r="BU55" s="2"/>
      <c r="BV55" s="40"/>
      <c r="BW55" s="78"/>
      <c r="BX55" s="79"/>
      <c r="BY55" s="79"/>
      <c r="BZ55" s="79"/>
      <c r="CA55" s="80"/>
      <c r="CB55" s="86"/>
      <c r="CC55" s="79"/>
      <c r="CD55" s="79"/>
      <c r="CE55" s="79"/>
      <c r="CF55" s="87"/>
      <c r="CG55" s="300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2"/>
      <c r="CY55" s="42" t="s">
        <v>84</v>
      </c>
      <c r="CZ55" s="41">
        <v>3</v>
      </c>
      <c r="DB55" s="42" t="s">
        <v>47</v>
      </c>
      <c r="DC55" s="41" t="s">
        <v>73</v>
      </c>
      <c r="DD55" s="41" t="s">
        <v>74</v>
      </c>
      <c r="DE55" s="41" t="s">
        <v>75</v>
      </c>
      <c r="DF55" s="41" t="s">
        <v>76</v>
      </c>
      <c r="DG55" s="41" t="s">
        <v>77</v>
      </c>
      <c r="DH55" s="41" t="s">
        <v>78</v>
      </c>
      <c r="DJ55" s="20"/>
      <c r="DK55" s="20"/>
    </row>
    <row r="56" spans="5:115" ht="7.5" customHeight="1">
      <c r="E56" s="71"/>
      <c r="F56" s="72"/>
      <c r="G56" s="107"/>
      <c r="H56" s="108"/>
      <c r="I56" s="108"/>
      <c r="J56" s="108"/>
      <c r="K56" s="108"/>
      <c r="L56" s="109"/>
      <c r="M56" s="98"/>
      <c r="N56" s="99"/>
      <c r="O56" s="99"/>
      <c r="P56" s="99"/>
      <c r="Q56" s="99"/>
      <c r="R56" s="99"/>
      <c r="S56" s="99"/>
      <c r="T56" s="99"/>
      <c r="U56" s="99"/>
      <c r="V56" s="99"/>
      <c r="W56" s="100"/>
      <c r="X56" s="98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279"/>
      <c r="AL56" s="279"/>
      <c r="AM56" s="279"/>
      <c r="AN56" s="279"/>
      <c r="AO56" s="279"/>
      <c r="AP56" s="280"/>
      <c r="AQ56" s="121" t="s">
        <v>68</v>
      </c>
      <c r="AR56" s="122"/>
      <c r="AS56" s="122"/>
      <c r="AT56" s="122"/>
      <c r="AU56" s="123"/>
      <c r="AV56" s="90" t="s">
        <v>69</v>
      </c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1"/>
      <c r="BH56" s="92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4"/>
      <c r="BW56" s="78"/>
      <c r="BX56" s="79"/>
      <c r="BY56" s="79"/>
      <c r="BZ56" s="79"/>
      <c r="CA56" s="80"/>
      <c r="CB56" s="86"/>
      <c r="CC56" s="79"/>
      <c r="CD56" s="79"/>
      <c r="CE56" s="79"/>
      <c r="CF56" s="87"/>
      <c r="CG56" s="300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2"/>
      <c r="CY56" s="42" t="s">
        <v>85</v>
      </c>
      <c r="CZ56" s="41">
        <v>4</v>
      </c>
      <c r="DB56" s="50" t="s">
        <v>79</v>
      </c>
      <c r="DC56" s="41">
        <v>750</v>
      </c>
      <c r="DD56" s="41">
        <v>700</v>
      </c>
      <c r="DE56" s="41">
        <v>650</v>
      </c>
      <c r="DF56" s="41">
        <v>650</v>
      </c>
      <c r="DG56" s="41">
        <v>620</v>
      </c>
      <c r="DH56" s="41">
        <v>620</v>
      </c>
      <c r="DJ56" s="20"/>
      <c r="DK56" s="20"/>
    </row>
    <row r="57" spans="5:115" ht="7.5" customHeight="1">
      <c r="E57" s="71"/>
      <c r="F57" s="72"/>
      <c r="G57" s="107"/>
      <c r="H57" s="108"/>
      <c r="I57" s="108"/>
      <c r="J57" s="108"/>
      <c r="K57" s="108"/>
      <c r="L57" s="109"/>
      <c r="M57" s="98"/>
      <c r="N57" s="99"/>
      <c r="O57" s="99"/>
      <c r="P57" s="99"/>
      <c r="Q57" s="99"/>
      <c r="R57" s="99"/>
      <c r="S57" s="99"/>
      <c r="T57" s="99"/>
      <c r="U57" s="99"/>
      <c r="V57" s="99"/>
      <c r="W57" s="100"/>
      <c r="X57" s="98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125"/>
      <c r="AL57" s="125"/>
      <c r="AM57" s="125"/>
      <c r="AN57" s="125"/>
      <c r="AO57" s="125"/>
      <c r="AP57" s="126"/>
      <c r="AQ57" s="124"/>
      <c r="AR57" s="125"/>
      <c r="AS57" s="125"/>
      <c r="AT57" s="125"/>
      <c r="AU57" s="126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1"/>
      <c r="BH57" s="92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4"/>
      <c r="BW57" s="78"/>
      <c r="BX57" s="79"/>
      <c r="BY57" s="79"/>
      <c r="BZ57" s="79"/>
      <c r="CA57" s="80"/>
      <c r="CB57" s="86"/>
      <c r="CC57" s="79"/>
      <c r="CD57" s="79"/>
      <c r="CE57" s="79"/>
      <c r="CF57" s="87"/>
      <c r="CG57" s="300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2"/>
      <c r="CY57" s="42" t="s">
        <v>86</v>
      </c>
      <c r="CZ57" s="41">
        <v>5</v>
      </c>
      <c r="DB57" s="50" t="s">
        <v>80</v>
      </c>
      <c r="DC57" s="51">
        <v>1100</v>
      </c>
      <c r="DD57" s="51">
        <v>1000</v>
      </c>
      <c r="DE57" s="41">
        <v>950</v>
      </c>
      <c r="DF57" s="41">
        <v>950</v>
      </c>
      <c r="DG57" s="41">
        <v>900</v>
      </c>
      <c r="DH57" s="41">
        <v>900</v>
      </c>
      <c r="DJ57" s="20"/>
      <c r="DK57" s="20"/>
    </row>
    <row r="58" spans="5:115" ht="7.5" customHeight="1">
      <c r="E58" s="71"/>
      <c r="F58" s="72"/>
      <c r="G58" s="107"/>
      <c r="H58" s="108"/>
      <c r="I58" s="108"/>
      <c r="J58" s="108"/>
      <c r="K58" s="108"/>
      <c r="L58" s="109"/>
      <c r="M58" s="98"/>
      <c r="N58" s="99"/>
      <c r="O58" s="99"/>
      <c r="P58" s="99"/>
      <c r="Q58" s="99"/>
      <c r="R58" s="99"/>
      <c r="S58" s="99"/>
      <c r="T58" s="99"/>
      <c r="U58" s="99"/>
      <c r="V58" s="99"/>
      <c r="W58" s="100"/>
      <c r="X58" s="98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341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343"/>
      <c r="BH58" s="341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343"/>
      <c r="BW58" s="78"/>
      <c r="BX58" s="79"/>
      <c r="BY58" s="79"/>
      <c r="BZ58" s="79"/>
      <c r="CA58" s="80"/>
      <c r="CB58" s="86"/>
      <c r="CC58" s="79"/>
      <c r="CD58" s="79"/>
      <c r="CE58" s="79"/>
      <c r="CF58" s="87"/>
      <c r="CG58" s="300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  <c r="CV58" s="302"/>
      <c r="CY58" s="42" t="s">
        <v>87</v>
      </c>
      <c r="CZ58" s="41">
        <v>6</v>
      </c>
      <c r="DB58" s="50" t="s">
        <v>81</v>
      </c>
      <c r="DC58" s="51">
        <v>2200</v>
      </c>
      <c r="DD58" s="51">
        <v>1900</v>
      </c>
      <c r="DE58" s="51">
        <v>1650</v>
      </c>
      <c r="DF58" s="51">
        <v>1650</v>
      </c>
      <c r="DG58" s="51">
        <v>1600</v>
      </c>
      <c r="DH58" s="51">
        <v>1600</v>
      </c>
      <c r="DJ58" s="20"/>
      <c r="DK58" s="20"/>
    </row>
    <row r="59" spans="5:115" ht="7.5" customHeight="1">
      <c r="E59" s="73"/>
      <c r="F59" s="74"/>
      <c r="G59" s="110"/>
      <c r="H59" s="111"/>
      <c r="I59" s="111"/>
      <c r="J59" s="111"/>
      <c r="K59" s="111"/>
      <c r="L59" s="112"/>
      <c r="M59" s="101"/>
      <c r="N59" s="102"/>
      <c r="O59" s="102"/>
      <c r="P59" s="102"/>
      <c r="Q59" s="102"/>
      <c r="R59" s="102"/>
      <c r="S59" s="102"/>
      <c r="T59" s="102"/>
      <c r="U59" s="102"/>
      <c r="V59" s="102"/>
      <c r="W59" s="103"/>
      <c r="X59" s="101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342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344"/>
      <c r="BH59" s="342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344"/>
      <c r="BW59" s="81"/>
      <c r="BX59" s="82"/>
      <c r="BY59" s="82"/>
      <c r="BZ59" s="82"/>
      <c r="CA59" s="83"/>
      <c r="CB59" s="88"/>
      <c r="CC59" s="82"/>
      <c r="CD59" s="82"/>
      <c r="CE59" s="82"/>
      <c r="CF59" s="89"/>
      <c r="CG59" s="303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5"/>
      <c r="CY59" s="42" t="s">
        <v>88</v>
      </c>
      <c r="CZ59" s="41">
        <v>7</v>
      </c>
      <c r="DB59" s="50" t="s">
        <v>82</v>
      </c>
      <c r="DC59" s="51">
        <v>2800</v>
      </c>
      <c r="DD59" s="51">
        <v>2400</v>
      </c>
      <c r="DE59" s="51">
        <v>2100</v>
      </c>
      <c r="DF59" s="51">
        <v>2100</v>
      </c>
      <c r="DG59" s="51">
        <v>2000</v>
      </c>
      <c r="DH59" s="51">
        <v>2000</v>
      </c>
      <c r="DJ59" s="20"/>
      <c r="DK59" s="20"/>
    </row>
    <row r="60" spans="5:116" ht="7.5" customHeight="1">
      <c r="E60" s="71" t="s">
        <v>44</v>
      </c>
      <c r="F60" s="72"/>
      <c r="G60" s="178" t="s">
        <v>110</v>
      </c>
      <c r="H60" s="90"/>
      <c r="I60" s="90"/>
      <c r="J60" s="90"/>
      <c r="K60" s="90"/>
      <c r="L60" s="91"/>
      <c r="M60" s="128" t="s">
        <v>109</v>
      </c>
      <c r="N60" s="129"/>
      <c r="O60" s="129"/>
      <c r="P60" s="129"/>
      <c r="Q60" s="129"/>
      <c r="R60" s="129"/>
      <c r="S60" s="129"/>
      <c r="T60" s="129"/>
      <c r="U60" s="129"/>
      <c r="V60" s="129"/>
      <c r="W60" s="130"/>
      <c r="X60" s="107" t="s">
        <v>9</v>
      </c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98" t="s">
        <v>115</v>
      </c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9"/>
      <c r="BH60" s="107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56"/>
      <c r="BW60" s="207"/>
      <c r="BX60" s="143"/>
      <c r="BY60" s="143"/>
      <c r="BZ60" s="143"/>
      <c r="CA60" s="221"/>
      <c r="CB60" s="256"/>
      <c r="CC60" s="256"/>
      <c r="CD60" s="256"/>
      <c r="CE60" s="256"/>
      <c r="CF60" s="170"/>
      <c r="CG60" s="295" t="s">
        <v>53</v>
      </c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Y60" s="41"/>
      <c r="CZ60" s="41" t="e">
        <f>VLOOKUP(AW11,CY54:CZ59,2,FALSE)</f>
        <v>#N/A</v>
      </c>
      <c r="DK60" s="20"/>
      <c r="DL60" s="20"/>
    </row>
    <row r="61" spans="5:116" ht="7.5" customHeight="1">
      <c r="E61" s="71"/>
      <c r="F61" s="72"/>
      <c r="G61" s="178"/>
      <c r="H61" s="90"/>
      <c r="I61" s="90"/>
      <c r="J61" s="90"/>
      <c r="K61" s="90"/>
      <c r="L61" s="91"/>
      <c r="M61" s="250"/>
      <c r="N61" s="251"/>
      <c r="O61" s="251"/>
      <c r="P61" s="251"/>
      <c r="Q61" s="251"/>
      <c r="R61" s="251"/>
      <c r="S61" s="251"/>
      <c r="T61" s="251"/>
      <c r="U61" s="251"/>
      <c r="V61" s="251"/>
      <c r="W61" s="252"/>
      <c r="X61" s="107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9"/>
      <c r="AK61" s="107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9"/>
      <c r="BH61" s="107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56"/>
      <c r="BW61" s="207"/>
      <c r="BX61" s="143"/>
      <c r="BY61" s="143"/>
      <c r="BZ61" s="143"/>
      <c r="CA61" s="221"/>
      <c r="CB61" s="256"/>
      <c r="CC61" s="256"/>
      <c r="CD61" s="256"/>
      <c r="CE61" s="256"/>
      <c r="CF61" s="170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Y61" s="20"/>
      <c r="CZ61" s="20"/>
      <c r="DC61" s="45"/>
      <c r="DD61" s="45"/>
      <c r="DE61" s="45"/>
      <c r="DF61" s="45"/>
      <c r="DG61" s="45"/>
      <c r="DH61" s="45"/>
      <c r="DK61" s="20"/>
      <c r="DL61" s="20"/>
    </row>
    <row r="62" spans="5:116" ht="7.5" customHeight="1">
      <c r="E62" s="71"/>
      <c r="F62" s="72"/>
      <c r="G62" s="178"/>
      <c r="H62" s="90"/>
      <c r="I62" s="90"/>
      <c r="J62" s="90"/>
      <c r="K62" s="90"/>
      <c r="L62" s="91"/>
      <c r="M62" s="250"/>
      <c r="N62" s="251"/>
      <c r="O62" s="251"/>
      <c r="P62" s="251"/>
      <c r="Q62" s="251"/>
      <c r="R62" s="251"/>
      <c r="S62" s="251"/>
      <c r="T62" s="251"/>
      <c r="U62" s="251"/>
      <c r="V62" s="251"/>
      <c r="W62" s="252"/>
      <c r="X62" s="128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/>
      <c r="AK62" s="128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30"/>
      <c r="BH62" s="128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288"/>
      <c r="BW62" s="236"/>
      <c r="BX62" s="237"/>
      <c r="BY62" s="237"/>
      <c r="BZ62" s="237"/>
      <c r="CA62" s="238"/>
      <c r="CB62" s="257"/>
      <c r="CC62" s="257"/>
      <c r="CD62" s="257"/>
      <c r="CE62" s="257"/>
      <c r="CF62" s="172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3"/>
      <c r="CY62" s="20"/>
      <c r="CZ62" s="20"/>
      <c r="DC62" s="20"/>
      <c r="DD62" s="20"/>
      <c r="DE62" s="20"/>
      <c r="DF62" s="20"/>
      <c r="DG62" s="20"/>
      <c r="DH62" s="20"/>
      <c r="DK62" s="20"/>
      <c r="DL62" s="20"/>
    </row>
    <row r="63" spans="5:120" ht="7.5" customHeight="1">
      <c r="E63" s="71"/>
      <c r="F63" s="72"/>
      <c r="G63" s="178"/>
      <c r="H63" s="90"/>
      <c r="I63" s="90"/>
      <c r="J63" s="90"/>
      <c r="K63" s="90"/>
      <c r="L63" s="91"/>
      <c r="M63" s="250" t="s">
        <v>11</v>
      </c>
      <c r="N63" s="251"/>
      <c r="O63" s="251"/>
      <c r="P63" s="251"/>
      <c r="Q63" s="251"/>
      <c r="R63" s="251"/>
      <c r="S63" s="251"/>
      <c r="T63" s="251"/>
      <c r="U63" s="251"/>
      <c r="V63" s="251"/>
      <c r="W63" s="252"/>
      <c r="X63" s="227" t="s">
        <v>113</v>
      </c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9"/>
      <c r="AK63" s="227" t="s">
        <v>100</v>
      </c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9"/>
      <c r="BH63" s="21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26"/>
      <c r="BW63" s="75">
        <f>IF($BN$64="","",IF($BN$64&lt;=$AT$67,"○",""))</f>
      </c>
      <c r="BX63" s="76"/>
      <c r="BY63" s="76"/>
      <c r="BZ63" s="76"/>
      <c r="CA63" s="77"/>
      <c r="CB63" s="263">
        <f>IF($BN$64="","",IF($BN$64&gt;$AT$67,"○",""))</f>
      </c>
      <c r="CC63" s="264"/>
      <c r="CD63" s="264"/>
      <c r="CE63" s="264"/>
      <c r="CF63" s="265"/>
      <c r="CG63" s="292" t="s">
        <v>101</v>
      </c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Y63" s="20"/>
      <c r="CZ63" s="20"/>
      <c r="DC63" s="20"/>
      <c r="DD63" s="20"/>
      <c r="DE63" s="20"/>
      <c r="DF63" s="20"/>
      <c r="DG63" s="20"/>
      <c r="DH63" s="20"/>
      <c r="DN63" s="20"/>
      <c r="DO63" s="4"/>
      <c r="DP63" s="20"/>
    </row>
    <row r="64" spans="5:112" ht="7.5" customHeight="1">
      <c r="E64" s="71"/>
      <c r="F64" s="72"/>
      <c r="G64" s="178"/>
      <c r="H64" s="90"/>
      <c r="I64" s="90"/>
      <c r="J64" s="90"/>
      <c r="K64" s="90"/>
      <c r="L64" s="91"/>
      <c r="M64" s="250"/>
      <c r="N64" s="251"/>
      <c r="O64" s="251"/>
      <c r="P64" s="251"/>
      <c r="Q64" s="251"/>
      <c r="R64" s="251"/>
      <c r="S64" s="251"/>
      <c r="T64" s="251"/>
      <c r="U64" s="251"/>
      <c r="V64" s="251"/>
      <c r="W64" s="252"/>
      <c r="X64" s="227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9"/>
      <c r="AK64" s="227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9"/>
      <c r="BH64" s="233" t="s">
        <v>33</v>
      </c>
      <c r="BI64" s="234"/>
      <c r="BJ64" s="234"/>
      <c r="BK64" s="234"/>
      <c r="BL64" s="234"/>
      <c r="BM64" s="234"/>
      <c r="BN64" s="214"/>
      <c r="BO64" s="214"/>
      <c r="BP64" s="214"/>
      <c r="BQ64" s="214"/>
      <c r="BR64" s="214"/>
      <c r="BS64" s="268" t="s">
        <v>45</v>
      </c>
      <c r="BT64" s="291"/>
      <c r="BU64" s="291"/>
      <c r="BV64" s="22"/>
      <c r="BW64" s="78"/>
      <c r="BX64" s="79"/>
      <c r="BY64" s="79"/>
      <c r="BZ64" s="79"/>
      <c r="CA64" s="80"/>
      <c r="CB64" s="263"/>
      <c r="CC64" s="264"/>
      <c r="CD64" s="264"/>
      <c r="CE64" s="264"/>
      <c r="CF64" s="265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Y64" s="20"/>
      <c r="CZ64" s="20"/>
      <c r="DC64" s="20"/>
      <c r="DD64" s="20"/>
      <c r="DE64" s="20"/>
      <c r="DF64" s="20"/>
      <c r="DG64" s="20"/>
      <c r="DH64" s="20"/>
    </row>
    <row r="65" spans="5:104" ht="7.5" customHeight="1">
      <c r="E65" s="71"/>
      <c r="F65" s="72"/>
      <c r="G65" s="178"/>
      <c r="H65" s="90"/>
      <c r="I65" s="90"/>
      <c r="J65" s="90"/>
      <c r="K65" s="90"/>
      <c r="L65" s="91"/>
      <c r="M65" s="250"/>
      <c r="N65" s="251"/>
      <c r="O65" s="251"/>
      <c r="P65" s="251"/>
      <c r="Q65" s="251"/>
      <c r="R65" s="251"/>
      <c r="S65" s="251"/>
      <c r="T65" s="251"/>
      <c r="U65" s="251"/>
      <c r="V65" s="251"/>
      <c r="W65" s="252"/>
      <c r="X65" s="230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9"/>
      <c r="AK65" s="230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9"/>
      <c r="BH65" s="235"/>
      <c r="BI65" s="234"/>
      <c r="BJ65" s="234"/>
      <c r="BK65" s="234"/>
      <c r="BL65" s="234"/>
      <c r="BM65" s="234"/>
      <c r="BN65" s="214"/>
      <c r="BO65" s="214"/>
      <c r="BP65" s="214"/>
      <c r="BQ65" s="214"/>
      <c r="BR65" s="214"/>
      <c r="BS65" s="291"/>
      <c r="BT65" s="291"/>
      <c r="BU65" s="291"/>
      <c r="BV65" s="22"/>
      <c r="BW65" s="78"/>
      <c r="BX65" s="79"/>
      <c r="BY65" s="79"/>
      <c r="BZ65" s="79"/>
      <c r="CA65" s="80"/>
      <c r="CB65" s="263"/>
      <c r="CC65" s="264"/>
      <c r="CD65" s="264"/>
      <c r="CE65" s="264"/>
      <c r="CF65" s="265"/>
      <c r="CG65" s="293"/>
      <c r="CH65" s="293"/>
      <c r="CI65" s="293"/>
      <c r="CJ65" s="293"/>
      <c r="CK65" s="293"/>
      <c r="CL65" s="293"/>
      <c r="CM65" s="293"/>
      <c r="CN65" s="293"/>
      <c r="CO65" s="293"/>
      <c r="CP65" s="293"/>
      <c r="CQ65" s="293"/>
      <c r="CR65" s="293"/>
      <c r="CS65" s="293"/>
      <c r="CT65" s="293"/>
      <c r="CU65" s="293"/>
      <c r="CV65" s="293"/>
      <c r="CY65" s="20"/>
      <c r="CZ65" s="20"/>
    </row>
    <row r="66" spans="5:104" ht="7.5" customHeight="1">
      <c r="E66" s="71"/>
      <c r="F66" s="72"/>
      <c r="G66" s="178"/>
      <c r="H66" s="90"/>
      <c r="I66" s="90"/>
      <c r="J66" s="90"/>
      <c r="K66" s="90"/>
      <c r="L66" s="91"/>
      <c r="M66" s="250"/>
      <c r="N66" s="251"/>
      <c r="O66" s="251"/>
      <c r="P66" s="251"/>
      <c r="Q66" s="251"/>
      <c r="R66" s="251"/>
      <c r="S66" s="251"/>
      <c r="T66" s="251"/>
      <c r="U66" s="251"/>
      <c r="V66" s="251"/>
      <c r="W66" s="252"/>
      <c r="X66" s="230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9"/>
      <c r="AK66" s="231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23"/>
      <c r="BH66" s="7"/>
      <c r="BI66" s="8"/>
      <c r="BJ66" s="8"/>
      <c r="BK66" s="8"/>
      <c r="BL66" s="8"/>
      <c r="BM66" s="8"/>
      <c r="BN66" s="287"/>
      <c r="BO66" s="287"/>
      <c r="BP66" s="287"/>
      <c r="BQ66" s="287"/>
      <c r="BR66" s="287"/>
      <c r="BS66" s="8"/>
      <c r="BT66" s="8"/>
      <c r="BU66" s="8"/>
      <c r="BV66" s="22"/>
      <c r="BW66" s="78"/>
      <c r="BX66" s="79"/>
      <c r="BY66" s="79"/>
      <c r="BZ66" s="79"/>
      <c r="CA66" s="80"/>
      <c r="CB66" s="263"/>
      <c r="CC66" s="264"/>
      <c r="CD66" s="264"/>
      <c r="CE66" s="264"/>
      <c r="CF66" s="265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293"/>
      <c r="CT66" s="293"/>
      <c r="CU66" s="293"/>
      <c r="CV66" s="293"/>
      <c r="CY66" s="20"/>
      <c r="CZ66" s="20"/>
    </row>
    <row r="67" spans="5:100" ht="7.5" customHeight="1">
      <c r="E67" s="71"/>
      <c r="F67" s="72"/>
      <c r="G67" s="178"/>
      <c r="H67" s="90"/>
      <c r="I67" s="90"/>
      <c r="J67" s="90"/>
      <c r="K67" s="90"/>
      <c r="L67" s="91"/>
      <c r="M67" s="250"/>
      <c r="N67" s="251"/>
      <c r="O67" s="251"/>
      <c r="P67" s="251"/>
      <c r="Q67" s="251"/>
      <c r="R67" s="251"/>
      <c r="S67" s="251"/>
      <c r="T67" s="251"/>
      <c r="U67" s="251"/>
      <c r="V67" s="251"/>
      <c r="W67" s="252"/>
      <c r="X67" s="230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9"/>
      <c r="AK67" s="16"/>
      <c r="AL67" s="258" t="s">
        <v>25</v>
      </c>
      <c r="AM67" s="278"/>
      <c r="AN67" s="278"/>
      <c r="AO67" s="278"/>
      <c r="AP67" s="278"/>
      <c r="AQ67" s="278"/>
      <c r="AR67" s="278"/>
      <c r="AS67" s="278"/>
      <c r="AT67" s="272">
        <f>IF(OR(AW11="?",BI11="?"),"",VLOOKUP(BI11,DB56:DH59,CZ60,FALSE))</f>
      </c>
      <c r="AU67" s="273" t="e">
        <f>VLOOKUP(#REF!,AR48:AX51,AP52,FALSE)</f>
        <v>#REF!</v>
      </c>
      <c r="AV67" s="273" t="e">
        <f>VLOOKUP(#REF!,AS48:AY51,AQ52,FALSE)</f>
        <v>#REF!</v>
      </c>
      <c r="AW67" s="273" t="e">
        <f>VLOOKUP(#REF!,AT48:AZ51,AR52,FALSE)</f>
        <v>#REF!</v>
      </c>
      <c r="AX67" s="273" t="e">
        <f>VLOOKUP(#REF!,AU48:BA51,AS52,FALSE)</f>
        <v>#REF!</v>
      </c>
      <c r="AY67" s="274" t="e">
        <f>VLOOKUP(#REF!,AV48:BB51,AT52,FALSE)</f>
        <v>#REF!</v>
      </c>
      <c r="AZ67" s="289" t="s">
        <v>46</v>
      </c>
      <c r="BA67" s="290"/>
      <c r="BB67" s="17"/>
      <c r="BC67" s="17"/>
      <c r="BD67" s="17"/>
      <c r="BE67" s="17"/>
      <c r="BF67" s="17"/>
      <c r="BG67" s="18"/>
      <c r="BH67" s="233" t="s">
        <v>34</v>
      </c>
      <c r="BI67" s="258"/>
      <c r="BJ67" s="258"/>
      <c r="BK67" s="258"/>
      <c r="BL67" s="258"/>
      <c r="BM67" s="258"/>
      <c r="BN67" s="214"/>
      <c r="BO67" s="214"/>
      <c r="BP67" s="214"/>
      <c r="BQ67" s="214"/>
      <c r="BR67" s="214"/>
      <c r="BS67" s="267" t="s">
        <v>46</v>
      </c>
      <c r="BT67" s="268"/>
      <c r="BU67" s="268"/>
      <c r="BV67" s="22"/>
      <c r="BW67" s="78"/>
      <c r="BX67" s="79"/>
      <c r="BY67" s="79"/>
      <c r="BZ67" s="79"/>
      <c r="CA67" s="80"/>
      <c r="CB67" s="263"/>
      <c r="CC67" s="264"/>
      <c r="CD67" s="264"/>
      <c r="CE67" s="264"/>
      <c r="CF67" s="265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  <c r="CS67" s="293"/>
      <c r="CT67" s="293"/>
      <c r="CU67" s="293"/>
      <c r="CV67" s="293"/>
    </row>
    <row r="68" spans="5:100" ht="7.5" customHeight="1">
      <c r="E68" s="71"/>
      <c r="F68" s="72"/>
      <c r="G68" s="178"/>
      <c r="H68" s="90"/>
      <c r="I68" s="90"/>
      <c r="J68" s="90"/>
      <c r="K68" s="90"/>
      <c r="L68" s="91"/>
      <c r="M68" s="250"/>
      <c r="N68" s="251"/>
      <c r="O68" s="251"/>
      <c r="P68" s="251"/>
      <c r="Q68" s="251"/>
      <c r="R68" s="251"/>
      <c r="S68" s="251"/>
      <c r="T68" s="251"/>
      <c r="U68" s="251"/>
      <c r="V68" s="251"/>
      <c r="W68" s="252"/>
      <c r="X68" s="230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9"/>
      <c r="AK68" s="16"/>
      <c r="AL68" s="278"/>
      <c r="AM68" s="278"/>
      <c r="AN68" s="278"/>
      <c r="AO68" s="278"/>
      <c r="AP68" s="278"/>
      <c r="AQ68" s="278"/>
      <c r="AR68" s="278"/>
      <c r="AS68" s="278"/>
      <c r="AT68" s="273" t="e">
        <f>VLOOKUP(#REF!,AQ49:AW52,AO53,FALSE)</f>
        <v>#REF!</v>
      </c>
      <c r="AU68" s="273" t="e">
        <f>VLOOKUP(#REF!,AR49:AX52,AP53,FALSE)</f>
        <v>#REF!</v>
      </c>
      <c r="AV68" s="273" t="e">
        <f>VLOOKUP(#REF!,AS49:AY52,AQ53,FALSE)</f>
        <v>#REF!</v>
      </c>
      <c r="AW68" s="273" t="e">
        <f>VLOOKUP(#REF!,AT49:AZ52,AR53,FALSE)</f>
        <v>#REF!</v>
      </c>
      <c r="AX68" s="273" t="e">
        <f>VLOOKUP(#REF!,AU49:BA52,AS53,FALSE)</f>
        <v>#REF!</v>
      </c>
      <c r="AY68" s="274" t="e">
        <f>VLOOKUP(#REF!,AV49:BB52,AT53,FALSE)</f>
        <v>#REF!</v>
      </c>
      <c r="AZ68" s="290"/>
      <c r="BA68" s="290"/>
      <c r="BB68" s="17"/>
      <c r="BC68" s="17"/>
      <c r="BD68" s="17"/>
      <c r="BE68" s="17"/>
      <c r="BF68" s="17"/>
      <c r="BG68" s="18"/>
      <c r="BH68" s="233"/>
      <c r="BI68" s="258"/>
      <c r="BJ68" s="258"/>
      <c r="BK68" s="258"/>
      <c r="BL68" s="258"/>
      <c r="BM68" s="258"/>
      <c r="BN68" s="214"/>
      <c r="BO68" s="214"/>
      <c r="BP68" s="214"/>
      <c r="BQ68" s="214"/>
      <c r="BR68" s="214"/>
      <c r="BS68" s="268"/>
      <c r="BT68" s="268"/>
      <c r="BU68" s="268"/>
      <c r="BV68" s="22"/>
      <c r="BW68" s="78"/>
      <c r="BX68" s="79"/>
      <c r="BY68" s="79"/>
      <c r="BZ68" s="79"/>
      <c r="CA68" s="80"/>
      <c r="CB68" s="263"/>
      <c r="CC68" s="264"/>
      <c r="CD68" s="264"/>
      <c r="CE68" s="264"/>
      <c r="CF68" s="265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</row>
    <row r="69" spans="5:100" ht="7.5" customHeight="1">
      <c r="E69" s="71"/>
      <c r="F69" s="72"/>
      <c r="G69" s="178"/>
      <c r="H69" s="90"/>
      <c r="I69" s="90"/>
      <c r="J69" s="90"/>
      <c r="K69" s="90"/>
      <c r="L69" s="91"/>
      <c r="M69" s="250"/>
      <c r="N69" s="251"/>
      <c r="O69" s="251"/>
      <c r="P69" s="251"/>
      <c r="Q69" s="251"/>
      <c r="R69" s="251"/>
      <c r="S69" s="251"/>
      <c r="T69" s="251"/>
      <c r="U69" s="251"/>
      <c r="V69" s="251"/>
      <c r="W69" s="252"/>
      <c r="X69" s="230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9"/>
      <c r="AK69" s="9"/>
      <c r="AL69" s="10"/>
      <c r="AM69" s="17"/>
      <c r="AN69" s="17"/>
      <c r="AO69" s="17"/>
      <c r="AP69" s="17"/>
      <c r="AQ69" s="11"/>
      <c r="AR69" s="11"/>
      <c r="AS69" s="11"/>
      <c r="AT69" s="11"/>
      <c r="AU69" s="11"/>
      <c r="AV69" s="11"/>
      <c r="AW69" s="12"/>
      <c r="AX69" s="12"/>
      <c r="AY69" s="12"/>
      <c r="AZ69" s="12"/>
      <c r="BA69" s="10"/>
      <c r="BB69" s="10"/>
      <c r="BC69" s="10"/>
      <c r="BD69" s="10"/>
      <c r="BE69" s="10"/>
      <c r="BF69" s="10"/>
      <c r="BG69" s="13"/>
      <c r="BH69" s="27"/>
      <c r="BI69" s="28"/>
      <c r="BJ69" s="28"/>
      <c r="BK69" s="28"/>
      <c r="BL69" s="28"/>
      <c r="BM69" s="28"/>
      <c r="BN69" s="237"/>
      <c r="BO69" s="237"/>
      <c r="BP69" s="237"/>
      <c r="BQ69" s="237"/>
      <c r="BR69" s="237"/>
      <c r="BS69" s="28"/>
      <c r="BT69" s="28"/>
      <c r="BU69" s="28"/>
      <c r="BV69" s="29"/>
      <c r="BW69" s="269"/>
      <c r="BX69" s="270"/>
      <c r="BY69" s="270"/>
      <c r="BZ69" s="270"/>
      <c r="CA69" s="271"/>
      <c r="CB69" s="263"/>
      <c r="CC69" s="264"/>
      <c r="CD69" s="264"/>
      <c r="CE69" s="264"/>
      <c r="CF69" s="265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</row>
    <row r="70" spans="5:100" ht="7.5" customHeight="1">
      <c r="E70" s="71"/>
      <c r="F70" s="72"/>
      <c r="G70" s="178"/>
      <c r="H70" s="90"/>
      <c r="I70" s="90"/>
      <c r="J70" s="90"/>
      <c r="K70" s="90"/>
      <c r="L70" s="91"/>
      <c r="M70" s="98" t="s">
        <v>111</v>
      </c>
      <c r="N70" s="108"/>
      <c r="O70" s="108"/>
      <c r="P70" s="108"/>
      <c r="Q70" s="108"/>
      <c r="R70" s="108"/>
      <c r="S70" s="108"/>
      <c r="T70" s="108"/>
      <c r="U70" s="108"/>
      <c r="V70" s="108"/>
      <c r="W70" s="109"/>
      <c r="X70" s="107" t="s">
        <v>9</v>
      </c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95" t="s">
        <v>116</v>
      </c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1"/>
      <c r="BH70" s="179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223"/>
      <c r="BW70" s="208"/>
      <c r="BX70" s="219"/>
      <c r="BY70" s="219"/>
      <c r="BZ70" s="219"/>
      <c r="CA70" s="220"/>
      <c r="CB70" s="215"/>
      <c r="CC70" s="143"/>
      <c r="CD70" s="143"/>
      <c r="CE70" s="143"/>
      <c r="CF70" s="216"/>
      <c r="CG70" s="294" t="s">
        <v>53</v>
      </c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/>
      <c r="CV70" s="293"/>
    </row>
    <row r="71" spans="5:100" ht="7.5" customHeight="1">
      <c r="E71" s="71"/>
      <c r="F71" s="72"/>
      <c r="G71" s="178"/>
      <c r="H71" s="90"/>
      <c r="I71" s="90"/>
      <c r="J71" s="90"/>
      <c r="K71" s="90"/>
      <c r="L71" s="91"/>
      <c r="M71" s="107"/>
      <c r="N71" s="108"/>
      <c r="O71" s="108"/>
      <c r="P71" s="108"/>
      <c r="Q71" s="108"/>
      <c r="R71" s="108"/>
      <c r="S71" s="108"/>
      <c r="T71" s="108"/>
      <c r="U71" s="108"/>
      <c r="V71" s="108"/>
      <c r="W71" s="109"/>
      <c r="X71" s="107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107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9"/>
      <c r="BH71" s="107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56"/>
      <c r="BW71" s="207"/>
      <c r="BX71" s="143"/>
      <c r="BY71" s="143"/>
      <c r="BZ71" s="143"/>
      <c r="CA71" s="221"/>
      <c r="CB71" s="215"/>
      <c r="CC71" s="143"/>
      <c r="CD71" s="143"/>
      <c r="CE71" s="143"/>
      <c r="CF71" s="216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</row>
    <row r="72" spans="5:100" ht="7.5" customHeight="1">
      <c r="E72" s="73"/>
      <c r="F72" s="74"/>
      <c r="G72" s="191"/>
      <c r="H72" s="192"/>
      <c r="I72" s="192"/>
      <c r="J72" s="192"/>
      <c r="K72" s="192"/>
      <c r="L72" s="193"/>
      <c r="M72" s="110"/>
      <c r="N72" s="111"/>
      <c r="O72" s="111"/>
      <c r="P72" s="111"/>
      <c r="Q72" s="111"/>
      <c r="R72" s="111"/>
      <c r="S72" s="111"/>
      <c r="T72" s="111"/>
      <c r="U72" s="111"/>
      <c r="V72" s="111"/>
      <c r="W72" s="112"/>
      <c r="X72" s="11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110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2"/>
      <c r="BH72" s="110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58"/>
      <c r="BW72" s="209"/>
      <c r="BX72" s="145"/>
      <c r="BY72" s="145"/>
      <c r="BZ72" s="145"/>
      <c r="CA72" s="222"/>
      <c r="CB72" s="217"/>
      <c r="CC72" s="145"/>
      <c r="CD72" s="145"/>
      <c r="CE72" s="145"/>
      <c r="CF72" s="218"/>
      <c r="CG72" s="293"/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  <c r="CS72" s="293"/>
      <c r="CT72" s="293"/>
      <c r="CU72" s="293"/>
      <c r="CV72" s="293"/>
    </row>
    <row r="73" spans="5:84" ht="7.5" customHeight="1">
      <c r="E73" s="275" t="s">
        <v>102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6"/>
    </row>
    <row r="74" spans="5:84" ht="7.5" customHeight="1">
      <c r="E74" s="107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9"/>
    </row>
    <row r="75" spans="5:84" ht="7.5" customHeight="1">
      <c r="E75" s="110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2"/>
    </row>
    <row r="76" spans="5:84" ht="7.5" customHeigh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5:84" ht="7.5" customHeight="1">
      <c r="E77" s="276" t="s">
        <v>27</v>
      </c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</row>
    <row r="78" spans="5:84" ht="7.5" customHeight="1"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</row>
    <row r="79" spans="5:84" ht="7.5" customHeight="1">
      <c r="E79" s="126" t="s">
        <v>28</v>
      </c>
      <c r="F79" s="124"/>
      <c r="G79" s="125" t="s">
        <v>0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 t="s">
        <v>1</v>
      </c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 t="s">
        <v>29</v>
      </c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 t="s">
        <v>30</v>
      </c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226" t="s">
        <v>31</v>
      </c>
      <c r="CC79" s="105"/>
      <c r="CD79" s="105"/>
      <c r="CE79" s="105"/>
      <c r="CF79" s="106"/>
    </row>
    <row r="80" spans="5:84" ht="7.5" customHeight="1">
      <c r="E80" s="92"/>
      <c r="F80" s="94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108"/>
      <c r="CC80" s="108"/>
      <c r="CD80" s="108"/>
      <c r="CE80" s="108"/>
      <c r="CF80" s="109"/>
    </row>
    <row r="81" spans="5:84" ht="7.5" customHeight="1">
      <c r="E81" s="123"/>
      <c r="F81" s="121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11"/>
      <c r="CC81" s="111"/>
      <c r="CD81" s="111"/>
      <c r="CE81" s="111"/>
      <c r="CF81" s="112"/>
    </row>
    <row r="82" spans="5:84" ht="7.5" customHeight="1">
      <c r="E82" s="239"/>
      <c r="F82" s="240"/>
      <c r="G82" s="239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0"/>
      <c r="X82" s="239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6"/>
      <c r="AK82" s="239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</row>
    <row r="83" spans="5:84" ht="7.5" customHeight="1">
      <c r="E83" s="253"/>
      <c r="F83" s="254"/>
      <c r="G83" s="253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4"/>
      <c r="X83" s="259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1"/>
      <c r="AK83" s="253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4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</row>
    <row r="84" spans="5:84" ht="7.5" customHeight="1">
      <c r="E84" s="239"/>
      <c r="F84" s="240"/>
      <c r="G84" s="239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0"/>
      <c r="X84" s="239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6"/>
      <c r="AK84" s="239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</row>
    <row r="85" spans="5:84" ht="7.5" customHeight="1">
      <c r="E85" s="241"/>
      <c r="F85" s="242"/>
      <c r="G85" s="241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2"/>
      <c r="X85" s="247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9"/>
      <c r="AK85" s="241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</row>
    <row r="86" spans="5:84" ht="7.5" customHeight="1">
      <c r="E86" s="239"/>
      <c r="F86" s="240"/>
      <c r="G86" s="239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0"/>
      <c r="X86" s="239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6"/>
      <c r="AK86" s="239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  <c r="BF86" s="243"/>
      <c r="BG86" s="24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</row>
    <row r="87" spans="5:84" ht="7.5" customHeight="1">
      <c r="E87" s="241"/>
      <c r="F87" s="242"/>
      <c r="G87" s="241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2"/>
      <c r="X87" s="247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9"/>
      <c r="AK87" s="241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</row>
    <row r="88" spans="5:84" ht="7.5" customHeight="1">
      <c r="E88" s="239"/>
      <c r="F88" s="240"/>
      <c r="G88" s="239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0"/>
      <c r="X88" s="239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6"/>
      <c r="AK88" s="239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  <c r="BF88" s="243"/>
      <c r="BG88" s="24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</row>
    <row r="89" spans="5:84" ht="7.5" customHeight="1">
      <c r="E89" s="241"/>
      <c r="F89" s="242"/>
      <c r="G89" s="241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2"/>
      <c r="X89" s="247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9"/>
      <c r="AK89" s="241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</row>
    <row r="90" spans="5:84" ht="7.5" customHeight="1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</row>
    <row r="91" spans="5:84" ht="7.5" customHeight="1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</row>
    <row r="92" spans="5:84" ht="7.5" customHeight="1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</row>
    <row r="93" spans="5:84" ht="7.5" customHeight="1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</row>
    <row r="94" spans="5:84" ht="7.5" customHeight="1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</row>
    <row r="95" spans="5:84" ht="7.5" customHeight="1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</row>
    <row r="96" spans="5:84" ht="7.5" customHeight="1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</row>
    <row r="97" spans="5:84" ht="7.5" customHeight="1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</row>
    <row r="98" spans="5:84" ht="7.5" customHeight="1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</row>
    <row r="99" spans="5:84" ht="7.5" customHeight="1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</row>
    <row r="100" spans="5:84" ht="7.5" customHeight="1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</row>
    <row r="101" spans="5:84" ht="7.5" customHeight="1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</row>
    <row r="102" spans="5:84" ht="7.5" customHeight="1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</row>
    <row r="103" spans="5:84" ht="7.5" customHeight="1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</row>
    <row r="104" spans="5:84" ht="7.5" customHeight="1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</row>
    <row r="105" spans="5:84" ht="15" customHeight="1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5:84" ht="15" customHeight="1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</row>
    <row r="107" spans="5:84" ht="15" customHeight="1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</row>
    <row r="108" spans="5:84" ht="15" customHeight="1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5:84" ht="15" customHeight="1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</row>
    <row r="110" spans="5:84" ht="15" customHeight="1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</row>
    <row r="111" spans="5:84" ht="15" customHeight="1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5:84" ht="15" customHeight="1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5:84" ht="15" customHeight="1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</row>
    <row r="114" spans="5:84" ht="15" customHeight="1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5:84" ht="15" customHeight="1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5:84" ht="15" customHeight="1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5:84" ht="15" customHeight="1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5:84" ht="15" customHeight="1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5:84" ht="15" customHeight="1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5:84" ht="15" customHeight="1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5:84" ht="15" customHeight="1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5:84" ht="15" customHeight="1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5:84" ht="15" customHeight="1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5:84" ht="15" customHeight="1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5:84" ht="15" customHeight="1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5:84" ht="15" customHeight="1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5:84" ht="15" customHeight="1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5:84" ht="15" customHeight="1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5:84" ht="15" customHeight="1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</row>
    <row r="130" spans="5:84" ht="15" customHeight="1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</row>
    <row r="131" spans="5:84" ht="15" customHeigh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5:84" ht="15" customHeight="1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5:84" ht="15" customHeight="1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5:84" ht="15" customHeight="1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5:84" ht="15" customHeight="1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5:84" ht="15" customHeight="1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5:84" ht="15" customHeight="1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5:84" ht="15" customHeight="1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5:84" ht="15" customHeight="1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</row>
    <row r="140" spans="5:84" ht="15" customHeight="1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</row>
    <row r="141" spans="5:84" ht="15" customHeight="1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</row>
    <row r="142" spans="5:84" ht="15" customHeight="1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</row>
    <row r="143" spans="5:84" ht="15" customHeight="1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5:84" ht="15" customHeight="1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5:84" ht="15" customHeight="1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5:84" ht="15" customHeight="1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5:84" ht="15" customHeight="1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5:84" ht="15" customHeight="1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5:84" ht="15" customHeight="1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</row>
    <row r="150" spans="5:84" ht="15" customHeight="1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</row>
    <row r="151" spans="5:84" ht="15" customHeight="1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</row>
    <row r="152" spans="5:84" ht="15" customHeight="1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</row>
    <row r="153" spans="5:84" ht="15" customHeight="1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</row>
    <row r="154" spans="5:84" ht="15" customHeight="1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</row>
    <row r="155" spans="5:84" ht="15" customHeight="1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</row>
    <row r="156" spans="5:84" ht="15" customHeight="1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</row>
    <row r="157" spans="5:84" ht="15" customHeight="1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5:84" ht="15" customHeight="1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59" spans="5:84" ht="15" customHeight="1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</row>
    <row r="160" spans="5:84" ht="15" customHeight="1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</row>
    <row r="161" spans="5:84" ht="15" customHeight="1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</row>
    <row r="162" spans="5:84" ht="15" customHeight="1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</row>
    <row r="163" spans="5:84" ht="15" customHeight="1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</row>
    <row r="164" spans="5:84" ht="15" customHeight="1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</row>
    <row r="165" spans="5:84" ht="15" customHeight="1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6" spans="5:84" ht="15" customHeight="1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</row>
    <row r="167" spans="5:84" ht="15" customHeight="1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</row>
    <row r="168" spans="5:84" ht="15" customHeight="1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</row>
    <row r="169" spans="5:84" ht="15" customHeight="1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</row>
    <row r="170" spans="5:84" ht="15" customHeight="1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</row>
    <row r="171" spans="5:84" ht="15" customHeight="1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</row>
    <row r="172" spans="5:84" ht="15" customHeight="1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</row>
    <row r="173" spans="5:84" ht="15" customHeight="1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</row>
    <row r="174" spans="5:84" ht="15" customHeight="1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</row>
    <row r="175" spans="5:84" ht="15" customHeight="1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</row>
    <row r="176" spans="5:84" ht="15" customHeight="1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</row>
    <row r="177" spans="5:84" ht="15" customHeight="1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</row>
    <row r="178" spans="5:84" ht="15" customHeight="1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</row>
    <row r="179" spans="5:84" ht="15" customHeight="1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</row>
    <row r="180" spans="5:84" ht="15" customHeight="1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</row>
    <row r="181" spans="5:84" ht="15" customHeight="1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</row>
    <row r="182" spans="5:84" ht="15" customHeight="1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</row>
    <row r="183" spans="5:84" ht="15" customHeight="1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</row>
    <row r="184" spans="5:84" ht="15" customHeight="1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</row>
    <row r="185" spans="5:84" ht="15" customHeight="1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</row>
    <row r="186" spans="5:84" ht="15" customHeight="1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</row>
    <row r="187" spans="5:84" ht="15" customHeight="1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</row>
    <row r="188" spans="5:84" ht="15" customHeight="1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</row>
    <row r="189" spans="5:84" ht="15" customHeight="1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</row>
    <row r="190" spans="5:84" ht="15" customHeight="1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</row>
    <row r="191" spans="5:84" ht="15" customHeight="1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</row>
    <row r="192" spans="5:84" ht="15" customHeight="1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</row>
    <row r="193" spans="5:84" ht="15" customHeight="1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</row>
    <row r="194" spans="5:84" ht="15" customHeight="1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</row>
    <row r="195" spans="5:84" ht="15" customHeight="1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</row>
    <row r="196" spans="5:84" ht="15" customHeight="1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</row>
    <row r="197" spans="5:84" ht="15" customHeight="1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</row>
    <row r="198" spans="5:84" ht="15" customHeight="1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</row>
    <row r="199" spans="5:84" ht="15" customHeight="1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</row>
    <row r="200" spans="5:84" ht="15" customHeight="1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</row>
    <row r="201" spans="5:84" ht="15" customHeight="1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</row>
    <row r="202" spans="5:84" ht="15" customHeight="1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</row>
    <row r="203" spans="5:84" ht="15" customHeight="1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</row>
    <row r="204" spans="5:84" ht="15" customHeight="1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</row>
    <row r="205" spans="5:84" ht="15" customHeight="1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</row>
    <row r="206" spans="5:84" ht="15" customHeight="1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</row>
    <row r="207" spans="5:84" ht="15" customHeight="1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</row>
    <row r="208" spans="5:84" ht="15" customHeight="1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</row>
    <row r="209" spans="5:84" ht="15" customHeight="1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</row>
    <row r="210" spans="5:84" ht="15" customHeight="1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</row>
    <row r="211" spans="5:84" ht="15" customHeight="1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</row>
    <row r="212" spans="5:84" ht="15" customHeight="1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</row>
    <row r="213" spans="5:84" ht="15" customHeight="1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</row>
    <row r="214" spans="5:84" ht="15" customHeight="1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</row>
    <row r="215" spans="5:84" ht="15" customHeight="1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</row>
    <row r="216" spans="5:84" ht="15" customHeight="1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</row>
    <row r="217" spans="5:84" ht="15" customHeight="1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</row>
    <row r="218" spans="5:84" ht="15" customHeight="1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</row>
    <row r="219" spans="5:84" ht="15" customHeight="1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</row>
    <row r="220" spans="5:84" ht="15" customHeight="1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</row>
    <row r="221" spans="5:84" ht="15" customHeight="1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</row>
    <row r="222" spans="5:84" ht="15" customHeight="1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</row>
    <row r="223" spans="5:84" ht="15" customHeight="1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</row>
    <row r="224" spans="5:84" ht="15" customHeight="1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</row>
    <row r="225" spans="5:84" ht="15" customHeight="1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</row>
    <row r="226" spans="5:84" ht="15" customHeight="1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</row>
    <row r="227" spans="5:84" ht="15" customHeight="1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</row>
    <row r="228" spans="5:84" ht="15" customHeight="1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</row>
    <row r="229" spans="5:84" ht="15" customHeight="1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</row>
    <row r="230" spans="5:84" ht="15" customHeight="1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</row>
    <row r="231" spans="5:84" ht="15" customHeight="1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</row>
    <row r="232" spans="5:84" ht="15" customHeight="1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</row>
    <row r="233" spans="5:84" ht="15" customHeight="1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</row>
    <row r="234" spans="5:84" ht="15" customHeight="1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</row>
    <row r="235" spans="5:84" ht="15" customHeight="1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</row>
    <row r="236" spans="5:84" ht="15" customHeight="1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</row>
    <row r="237" spans="5:84" ht="15" customHeight="1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</row>
    <row r="238" spans="5:84" ht="15" customHeight="1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</row>
    <row r="239" spans="5:84" ht="15" customHeight="1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</row>
    <row r="240" spans="5:84" ht="15" customHeight="1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</row>
    <row r="241" spans="5:84" ht="15" customHeight="1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</row>
    <row r="242" spans="5:84" ht="15" customHeight="1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</row>
    <row r="243" spans="5:84" ht="15" customHeight="1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</row>
    <row r="244" spans="5:84" ht="15" customHeight="1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</row>
    <row r="245" spans="5:84" ht="15" customHeight="1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</row>
    <row r="246" spans="5:84" ht="15" customHeight="1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</row>
    <row r="247" spans="5:84" ht="15" customHeight="1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</row>
    <row r="248" spans="5:84" ht="15" customHeight="1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</row>
    <row r="249" spans="5:84" ht="15" customHeight="1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</row>
    <row r="250" spans="5:84" ht="15" customHeight="1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</row>
    <row r="251" spans="5:84" ht="15" customHeight="1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</row>
    <row r="252" spans="5:84" ht="15" customHeight="1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</row>
    <row r="253" spans="5:84" ht="15" customHeight="1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</row>
    <row r="254" spans="5:84" ht="15" customHeight="1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</row>
    <row r="255" spans="5:84" ht="15" customHeight="1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</row>
    <row r="256" spans="5:84" ht="15" customHeight="1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</row>
    <row r="257" spans="5:84" ht="15" customHeight="1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</row>
    <row r="258" spans="5:84" ht="15" customHeight="1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</row>
    <row r="259" spans="5:84" ht="15" customHeight="1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</row>
    <row r="260" spans="5:84" ht="15" customHeight="1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</row>
    <row r="261" spans="5:84" ht="15" customHeight="1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</row>
    <row r="262" spans="5:84" ht="15" customHeight="1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</row>
    <row r="263" spans="5:84" ht="15" customHeight="1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</row>
    <row r="264" spans="5:84" ht="15" customHeight="1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</row>
    <row r="265" spans="5:84" ht="15" customHeight="1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</row>
    <row r="266" spans="5:84" ht="15" customHeight="1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</row>
    <row r="267" spans="5:84" ht="15" customHeight="1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</row>
    <row r="268" spans="5:84" ht="15" customHeight="1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</row>
    <row r="269" spans="5:84" ht="15" customHeight="1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</row>
    <row r="270" spans="5:84" ht="15" customHeight="1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</row>
    <row r="271" spans="5:84" ht="15" customHeight="1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</row>
    <row r="272" spans="5:84" ht="15" customHeight="1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</row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</sheetData>
  <sheetProtection password="E90D" sheet="1" formatCells="0"/>
  <mergeCells count="185">
    <mergeCell ref="AK58:AM59"/>
    <mergeCell ref="AN58:BG59"/>
    <mergeCell ref="BH58:BV59"/>
    <mergeCell ref="M22:W27"/>
    <mergeCell ref="CB18:CF19"/>
    <mergeCell ref="BW22:CA27"/>
    <mergeCell ref="CB22:CF27"/>
    <mergeCell ref="BL54:BP55"/>
    <mergeCell ref="BQ54:BS55"/>
    <mergeCell ref="BW48:CA49"/>
    <mergeCell ref="CG22:CV27"/>
    <mergeCell ref="AK22:BG27"/>
    <mergeCell ref="X22:AJ27"/>
    <mergeCell ref="BW20:CA21"/>
    <mergeCell ref="CB20:CF21"/>
    <mergeCell ref="AK16:BG19"/>
    <mergeCell ref="CC13:CF14"/>
    <mergeCell ref="AW9:BM10"/>
    <mergeCell ref="G20:L32"/>
    <mergeCell ref="E20:F32"/>
    <mergeCell ref="BH22:BV27"/>
    <mergeCell ref="AK20:BG21"/>
    <mergeCell ref="BW16:CF17"/>
    <mergeCell ref="BW18:CA19"/>
    <mergeCell ref="CB28:CF32"/>
    <mergeCell ref="AK28:BG30"/>
    <mergeCell ref="CG28:CV32"/>
    <mergeCell ref="CG33:CV35"/>
    <mergeCell ref="BW13:CB14"/>
    <mergeCell ref="BI38:BM39"/>
    <mergeCell ref="BH16:BV19"/>
    <mergeCell ref="BH20:BV21"/>
    <mergeCell ref="BN38:BR39"/>
    <mergeCell ref="BW33:CA35"/>
    <mergeCell ref="BP13:BV14"/>
    <mergeCell ref="CG20:CV21"/>
    <mergeCell ref="CG63:CV69"/>
    <mergeCell ref="CG70:CV72"/>
    <mergeCell ref="CG36:CV41"/>
    <mergeCell ref="CG42:CV44"/>
    <mergeCell ref="CG45:CV47"/>
    <mergeCell ref="CG48:CV49"/>
    <mergeCell ref="CG60:CV62"/>
    <mergeCell ref="CG50:CV59"/>
    <mergeCell ref="AL67:AS68"/>
    <mergeCell ref="AK54:AP57"/>
    <mergeCell ref="AK50:BG53"/>
    <mergeCell ref="AQ54:AU55"/>
    <mergeCell ref="AK70:BG72"/>
    <mergeCell ref="BN66:BR66"/>
    <mergeCell ref="BN69:BR69"/>
    <mergeCell ref="BH60:BV62"/>
    <mergeCell ref="AZ67:BA68"/>
    <mergeCell ref="BS64:BU65"/>
    <mergeCell ref="BS67:BU68"/>
    <mergeCell ref="BN67:BR68"/>
    <mergeCell ref="X63:AJ69"/>
    <mergeCell ref="BW63:CA69"/>
    <mergeCell ref="AT67:AY68"/>
    <mergeCell ref="BH88:CA89"/>
    <mergeCell ref="X79:AJ81"/>
    <mergeCell ref="E73:CF75"/>
    <mergeCell ref="E77:CF78"/>
    <mergeCell ref="E79:F81"/>
    <mergeCell ref="CB88:CF89"/>
    <mergeCell ref="BH86:CA87"/>
    <mergeCell ref="CB86:CF87"/>
    <mergeCell ref="E86:F87"/>
    <mergeCell ref="G86:W87"/>
    <mergeCell ref="X88:AJ89"/>
    <mergeCell ref="AK88:BG89"/>
    <mergeCell ref="BH84:CA85"/>
    <mergeCell ref="CB84:CF85"/>
    <mergeCell ref="X86:AJ87"/>
    <mergeCell ref="AK86:BG87"/>
    <mergeCell ref="CB63:CF69"/>
    <mergeCell ref="E84:F85"/>
    <mergeCell ref="G84:W85"/>
    <mergeCell ref="M63:W69"/>
    <mergeCell ref="G79:W81"/>
    <mergeCell ref="AK79:BG81"/>
    <mergeCell ref="M60:W62"/>
    <mergeCell ref="E82:F83"/>
    <mergeCell ref="G82:W83"/>
    <mergeCell ref="AK82:BG83"/>
    <mergeCell ref="X70:AJ72"/>
    <mergeCell ref="CB60:CF62"/>
    <mergeCell ref="BH67:BM68"/>
    <mergeCell ref="X82:AJ83"/>
    <mergeCell ref="E60:F72"/>
    <mergeCell ref="G60:L72"/>
    <mergeCell ref="X60:AJ62"/>
    <mergeCell ref="AK60:BG62"/>
    <mergeCell ref="AK63:BG66"/>
    <mergeCell ref="BH64:BM65"/>
    <mergeCell ref="BW60:CA62"/>
    <mergeCell ref="E88:F89"/>
    <mergeCell ref="G88:W89"/>
    <mergeCell ref="X84:AJ85"/>
    <mergeCell ref="AK84:BG85"/>
    <mergeCell ref="M70:W72"/>
    <mergeCell ref="BH82:CA83"/>
    <mergeCell ref="CB48:CF49"/>
    <mergeCell ref="BN64:BR65"/>
    <mergeCell ref="CB70:CF72"/>
    <mergeCell ref="BW70:CA72"/>
    <mergeCell ref="BH70:BV72"/>
    <mergeCell ref="BL50:BP51"/>
    <mergeCell ref="CB82:CF83"/>
    <mergeCell ref="BH79:CA81"/>
    <mergeCell ref="CB79:CF81"/>
    <mergeCell ref="CB45:CF47"/>
    <mergeCell ref="AK42:BG44"/>
    <mergeCell ref="BH42:BV44"/>
    <mergeCell ref="BW42:CA44"/>
    <mergeCell ref="CB42:CF44"/>
    <mergeCell ref="AK45:BG47"/>
    <mergeCell ref="BH45:BV47"/>
    <mergeCell ref="BW45:CA47"/>
    <mergeCell ref="E42:F47"/>
    <mergeCell ref="G42:L47"/>
    <mergeCell ref="M42:W44"/>
    <mergeCell ref="X42:AJ44"/>
    <mergeCell ref="M45:W47"/>
    <mergeCell ref="X45:AJ47"/>
    <mergeCell ref="E33:F41"/>
    <mergeCell ref="G33:L41"/>
    <mergeCell ref="M33:W35"/>
    <mergeCell ref="X33:AJ35"/>
    <mergeCell ref="M36:W41"/>
    <mergeCell ref="X36:AJ41"/>
    <mergeCell ref="BW36:CA41"/>
    <mergeCell ref="AK40:BG41"/>
    <mergeCell ref="CB33:CF35"/>
    <mergeCell ref="CB36:CF41"/>
    <mergeCell ref="AK31:BG32"/>
    <mergeCell ref="BW28:CA32"/>
    <mergeCell ref="BH28:BV29"/>
    <mergeCell ref="AK38:BG39"/>
    <mergeCell ref="AK36:BG37"/>
    <mergeCell ref="BS38:BU39"/>
    <mergeCell ref="E5:BI6"/>
    <mergeCell ref="BI11:BN12"/>
    <mergeCell ref="P11:P12"/>
    <mergeCell ref="M20:W21"/>
    <mergeCell ref="X20:AJ21"/>
    <mergeCell ref="E16:L19"/>
    <mergeCell ref="M16:W19"/>
    <mergeCell ref="X16:AJ19"/>
    <mergeCell ref="Q7:AN10"/>
    <mergeCell ref="E3:CF4"/>
    <mergeCell ref="F9:O10"/>
    <mergeCell ref="F11:O12"/>
    <mergeCell ref="P9:P10"/>
    <mergeCell ref="Q11:AN12"/>
    <mergeCell ref="BO5:CF6"/>
    <mergeCell ref="AQ11:AV12"/>
    <mergeCell ref="AW11:BB12"/>
    <mergeCell ref="BC11:BH12"/>
    <mergeCell ref="AQ9:AV10"/>
    <mergeCell ref="AQ56:AU57"/>
    <mergeCell ref="BH50:BK51"/>
    <mergeCell ref="M48:W49"/>
    <mergeCell ref="X48:AJ49"/>
    <mergeCell ref="BH52:BK53"/>
    <mergeCell ref="AV54:BG55"/>
    <mergeCell ref="AK33:BG35"/>
    <mergeCell ref="BH33:BV35"/>
    <mergeCell ref="BQ52:BS53"/>
    <mergeCell ref="BH48:BV49"/>
    <mergeCell ref="BH30:BP31"/>
    <mergeCell ref="BQ30:BT31"/>
    <mergeCell ref="BQ50:BS51"/>
    <mergeCell ref="BL52:BP53"/>
    <mergeCell ref="AK48:BG49"/>
    <mergeCell ref="M28:W32"/>
    <mergeCell ref="X28:AJ32"/>
    <mergeCell ref="E48:F59"/>
    <mergeCell ref="BW50:CA59"/>
    <mergeCell ref="CB50:CF59"/>
    <mergeCell ref="AV56:BG57"/>
    <mergeCell ref="BH56:BV57"/>
    <mergeCell ref="X50:AJ59"/>
    <mergeCell ref="M50:W59"/>
    <mergeCell ref="G48:L59"/>
  </mergeCells>
  <dataValidations count="8">
    <dataValidation type="list" allowBlank="1" showInputMessage="1" showErrorMessage="1" sqref="BI38 DA22:DA24">
      <formula1>$DA$22:$DA$24</formula1>
    </dataValidation>
    <dataValidation allowBlank="1" showInputMessage="1" showErrorMessage="1" imeMode="off" sqref="BN38:BR39 CC12:CC13 Q11:AN14 CT13:CV14 BW9:CF10 BX12:CB12 BW12:BW13 CD12:CF12 CB50 CW21:CW26 BW50"/>
    <dataValidation allowBlank="1" showInputMessage="1" showErrorMessage="1" imeMode="halfKatakana" sqref="Q7 P11:P14 P9:P10"/>
    <dataValidation type="list" allowBlank="1" showInputMessage="1" showErrorMessage="1" imeMode="off" sqref="BW70:CF72 BW33:CF35 BW42:CF49 BW60:CF62 BX20:CA21 BW20:BW22 CC20:CF21 CB20:CB22">
      <formula1>$DC$46:$DC$48</formula1>
    </dataValidation>
    <dataValidation type="list" allowBlank="1" showInputMessage="1" showErrorMessage="1" sqref="AW11:BB12">
      <formula1>$CY$53:$CY$59</formula1>
    </dataValidation>
    <dataValidation type="list" allowBlank="1" showInputMessage="1" showErrorMessage="1" sqref="BI11:BN12">
      <formula1>$DB$55:$DB$59</formula1>
    </dataValidation>
    <dataValidation type="list" allowBlank="1" showInputMessage="1" showErrorMessage="1" sqref="BQ30:BT31">
      <formula1>$DA$14:$DA$21</formula1>
    </dataValidation>
    <dataValidation type="list" allowBlank="1" showInputMessage="1" showErrorMessage="1" sqref="AK58:AM59">
      <formula1>$DC$41:$DC$42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2021-02-10T02:45:44Z</cp:lastPrinted>
  <dcterms:created xsi:type="dcterms:W3CDTF">2009-08-17T04:44:12Z</dcterms:created>
  <dcterms:modified xsi:type="dcterms:W3CDTF">2024-01-23T13:11:15Z</dcterms:modified>
  <cp:category/>
  <cp:version/>
  <cp:contentType/>
  <cp:contentStatus/>
</cp:coreProperties>
</file>