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－0866T" sheetId="1" r:id="rId1"/>
  </sheets>
  <definedNames>
    <definedName name="_xlnm.Print_Area" localSheetId="0">'ENNNUN－0866T'!$C$2:$CD$82</definedName>
    <definedName name="_xlnm.Print_Titles" localSheetId="0">'ENNNUN－0866T'!$2:$12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koyashit</author>
    <author>UTC SOE User</author>
  </authors>
  <commentList>
    <comment ref="AS59" authorId="0">
      <text>
        <r>
          <rPr>
            <sz val="8"/>
            <rFont val="ＭＳ Ｐゴシック"/>
            <family val="3"/>
          </rPr>
          <t>積載･速度により規定値が変る｡</t>
        </r>
      </text>
    </comment>
    <comment ref="AQ34" authorId="0">
      <text>
        <r>
          <rPr>
            <sz val="8"/>
            <rFont val="ＭＳ Ｐゴシック"/>
            <family val="3"/>
          </rPr>
          <t>速度により規定値が変る｡</t>
        </r>
      </text>
    </comment>
    <comment ref="O6" authorId="1">
      <text>
        <r>
          <rPr>
            <b/>
            <sz val="9"/>
            <rFont val="ＭＳ Ｐゴシック"/>
            <family val="3"/>
          </rPr>
          <t>フォント変更可</t>
        </r>
      </text>
    </comment>
    <comment ref="BL59" authorId="2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<sst xmlns="http://schemas.openxmlformats.org/spreadsheetml/2006/main" count="167" uniqueCount="116">
  <si>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</si>
  <si>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</si>
  <si>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</si>
  <si>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</si>
  <si>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</si>
  <si>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</si>
  <si>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</si>
  <si>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</si>
  <si>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</si>
  <si>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触診により確認する｡</t>
  </si>
  <si>
    <t>目視により確認する｡</t>
  </si>
  <si>
    <t>長さ</t>
  </si>
  <si>
    <t>特定距離
感知装置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</si>
  <si>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</si>
  <si>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</si>
  <si>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</si>
  <si>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</si>
  <si>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</si>
  <si>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走行中戸開時の
動作確認</t>
  </si>
  <si>
    <t>｢GECB｣型番</t>
  </si>
  <si>
    <t>(2)</t>
  </si>
  <si>
    <t>規定部品の形式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</si>
  <si>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</si>
  <si>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</si>
  <si>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</si>
  <si>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</si>
  <si>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</si>
  <si>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</si>
  <si>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</si>
  <si>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</si>
  <si>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</si>
  <si>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 xml:space="preserve">建築物等の名称 </t>
  </si>
  <si>
    <t>:</t>
  </si>
  <si>
    <t>積載入力 :</t>
  </si>
  <si>
    <t>速度入力 :</t>
  </si>
  <si>
    <r>
      <t>1</t>
    </r>
    <r>
      <rPr>
        <sz val="11"/>
        <rFont val="ＭＳ Ｐゴシック"/>
        <family val="3"/>
      </rPr>
      <t>05m/m</t>
    </r>
  </si>
  <si>
    <t>規定値 :</t>
  </si>
  <si>
    <t>○</t>
  </si>
  <si>
    <t>(1)</t>
  </si>
  <si>
    <t>JAA26807CEZ</t>
  </si>
  <si>
    <t>(4)</t>
  </si>
  <si>
    <t>mm</t>
  </si>
  <si>
    <t>mm</t>
  </si>
  <si>
    <t>設定無</t>
  </si>
  <si>
    <r>
      <t>7</t>
    </r>
    <r>
      <rPr>
        <sz val="11"/>
        <rFont val="ＭＳ Ｐゴシック"/>
        <family val="3"/>
      </rPr>
      <t>50kg</t>
    </r>
  </si>
  <si>
    <r>
      <t>4</t>
    </r>
    <r>
      <rPr>
        <sz val="11"/>
        <rFont val="ＭＳ Ｐゴシック"/>
        <family val="3"/>
      </rPr>
      <t>5m/m</t>
    </r>
  </si>
  <si>
    <r>
      <t>6</t>
    </r>
    <r>
      <rPr>
        <sz val="11"/>
        <rFont val="ＭＳ Ｐゴシック"/>
        <family val="3"/>
      </rPr>
      <t>0m/m</t>
    </r>
  </si>
  <si>
    <r>
      <t>G</t>
    </r>
    <r>
      <rPr>
        <sz val="11"/>
        <rFont val="ＭＳ Ｐゴシック"/>
        <family val="3"/>
      </rPr>
      <t>eN2 P</t>
    </r>
  </si>
  <si>
    <r>
      <t xml:space="preserve">GeN2 </t>
    </r>
    <r>
      <rPr>
        <sz val="11"/>
        <rFont val="ＭＳ Ｐゴシック"/>
        <family val="3"/>
      </rPr>
      <t>B</t>
    </r>
  </si>
  <si>
    <t>(3)</t>
  </si>
  <si>
    <r>
      <t>G</t>
    </r>
    <r>
      <rPr>
        <sz val="11"/>
        <rFont val="ＭＳ Ｐゴシック"/>
        <family val="3"/>
      </rPr>
      <t>eN2 P</t>
    </r>
  </si>
  <si>
    <r>
      <t>G</t>
    </r>
    <r>
      <rPr>
        <sz val="11"/>
        <rFont val="ＭＳ Ｐゴシック"/>
        <family val="3"/>
      </rPr>
      <t>eN2 B</t>
    </r>
  </si>
  <si>
    <r>
      <t>9</t>
    </r>
    <r>
      <rPr>
        <sz val="11"/>
        <rFont val="ＭＳ Ｐゴシック"/>
        <family val="3"/>
      </rPr>
      <t>0m/m</t>
    </r>
  </si>
  <si>
    <r>
      <t>1</t>
    </r>
    <r>
      <rPr>
        <sz val="11"/>
        <rFont val="ＭＳ Ｐゴシック"/>
        <family val="3"/>
      </rPr>
      <t>05m/m</t>
    </r>
  </si>
  <si>
    <r>
      <t>4</t>
    </r>
    <r>
      <rPr>
        <sz val="11"/>
        <rFont val="ＭＳ Ｐゴシック"/>
        <family val="3"/>
      </rPr>
      <t>5m/m</t>
    </r>
  </si>
  <si>
    <r>
      <t>6</t>
    </r>
    <r>
      <rPr>
        <sz val="11"/>
        <rFont val="ＭＳ Ｐゴシック"/>
        <family val="3"/>
      </rPr>
      <t>0m/m</t>
    </r>
  </si>
  <si>
    <t>判定は手動で入力する｡</t>
  </si>
  <si>
    <t>｢型番｣を入力する事により
自動で判定される｡</t>
  </si>
  <si>
    <t>測定値を入力する事により
自動で判定される｡</t>
  </si>
  <si>
    <t>制動距離を入力する事により
自動で判定される｡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</si>
  <si>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</si>
  <si>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</si>
  <si>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</si>
  <si>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105m/m</t>
    </r>
    <r>
      <rPr>
        <sz val="11"/>
        <rFont val="ＭＳ Ｐゴシック"/>
        <family val="3"/>
      </rPr>
      <t>in</t>
    </r>
  </si>
  <si>
    <t>号機</t>
  </si>
  <si>
    <t xml:space="preserve">登録番号 </t>
  </si>
  <si>
    <t>年</t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</si>
  <si>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</si>
  <si>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</si>
  <si>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t>GeN2 P</t>
  </si>
  <si>
    <t>機種 :</t>
  </si>
  <si>
    <t>指定型番 : JAA26807CEZ124</t>
  </si>
  <si>
    <t>元号</t>
  </si>
  <si>
    <t>昭和</t>
  </si>
  <si>
    <t>平成</t>
  </si>
  <si>
    <t>？？</t>
  </si>
  <si>
    <t>経年及び起動回数を入力する事により自動で判定される｡</t>
  </si>
  <si>
    <t>S1,S2 :</t>
  </si>
  <si>
    <t>万回</t>
  </si>
  <si>
    <t>交換基準</t>
  </si>
  <si>
    <t>15年/1000万回</t>
  </si>
  <si>
    <t>6年/100万回</t>
  </si>
  <si>
    <t>回数</t>
  </si>
  <si>
    <t>総合</t>
  </si>
  <si>
    <t>S1,S2</t>
  </si>
  <si>
    <t>UDX</t>
  </si>
  <si>
    <t>UDX2</t>
  </si>
  <si>
    <t>-</t>
  </si>
  <si>
    <t>-</t>
  </si>
  <si>
    <r>
      <t>6</t>
    </r>
    <r>
      <rPr>
        <sz val="11"/>
        <rFont val="ＭＳ Ｐゴシック"/>
        <family val="3"/>
      </rPr>
      <t>00kg</t>
    </r>
  </si>
  <si>
    <t>取付けが堅固でないこと｡</t>
  </si>
  <si>
    <t>かご床面からつま先保護板直線部までの長さを測定する｡</t>
  </si>
  <si>
    <t>目視及び触診により確認する｡</t>
  </si>
  <si>
    <t>各階に走行させ着床させる｡</t>
  </si>
  <si>
    <t>かごの無積載上昇時のブレーキ制動を確認する｡</t>
  </si>
  <si>
    <t>(5)</t>
  </si>
  <si>
    <t>mm未満であること｡</t>
  </si>
  <si>
    <t>上記 (1)～(5)の検査結果で ｢否｣ 又は別記第一号 1－(14)･3－(3)･4－(11)の検査結果で ｢要是正｣ 又は ｢要重点点検｣ の判定がある場合は､別記第一号 2－(9) ｢戸開走行保護装置｣の検査結果を ｢要是正｣ 又は ｢要重点点検｣ と判定する｡</t>
  </si>
  <si>
    <t>規定部品経過時間が交換基準を超えていること｡</t>
  </si>
  <si>
    <t>規定部品の交換基準</t>
  </si>
  <si>
    <t>規定部品の形式が適正なものでないこと｡</t>
  </si>
  <si>
    <t>大臣認定番号 ENNNUN－0866  UCMP型式 DBGP－1A</t>
  </si>
  <si>
    <t>正常に着床しないこと｡</t>
  </si>
  <si>
    <t>発行： 令和　3年　1月　6日Ver.10</t>
  </si>
  <si>
    <t>安全ﾌﾟﾛｸﾞﾗﾑﾊﾞｰｼﾞｮﾝ</t>
  </si>
  <si>
    <t>ｴﾚﾍﾞｰﾀｰがﾄﾞｱｿﾞｰﾝ外にいる時に乗場戸の鍵を外す｡</t>
  </si>
  <si>
    <t>電動機動力電源及びﾌﾞﾚｰｷの励磁ｺｲﾙ電源を遮断するﾘﾚｰ(S1.S2.UDX)が消磁しないこと｡ｴﾚﾍﾞｰﾀｰが停止しないこと｡</t>
  </si>
  <si>
    <t>ﾌﾟﾘﾝﾄ基盤｢GECB｣の型番を確認し、指定型番でないこと。</t>
  </si>
  <si>
    <t>ﾊﾟｯﾄﾞの状況</t>
  </si>
  <si>
    <t>ﾌﾞﾚｰｷ動作感知装置</t>
  </si>
  <si>
    <t>ﾊﾟｯﾄﾞに欠損､割れがあること又はﾃﾞｨｽｸから剥離していること｡</t>
  </si>
  <si>
    <t>ﾌﾞﾚｰｷが制動しないこと又はかごが規定の距離を超えていること｡</t>
  </si>
  <si>
    <t>ﾌﾞﾚｰｷ開及び閉時の動作信号が異なる信号であること｡</t>
  </si>
  <si>
    <t>ﾌﾞﾚｰｷ</t>
  </si>
  <si>
    <t>つま先
保護板</t>
  </si>
  <si>
    <t>UDX :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</si>
</sst>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0_);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2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187" fontId="0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hidden="1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2" fillId="0" borderId="22" xfId="0" applyFont="1" applyBorder="1" applyAlignment="1">
      <alignment/>
    </xf>
    <xf numFmtId="0" fontId="22" fillId="0" borderId="15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2" fillId="0" borderId="26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4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15" xfId="0" applyFont="1" applyBorder="1" applyAlignment="1" applyProtection="1">
      <alignment horizontal="left" shrinkToFit="1"/>
      <protection locked="0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 wrapText="1"/>
    </xf>
    <xf numFmtId="0" fontId="0" fillId="0" borderId="46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187" fontId="23" fillId="0" borderId="0" xfId="0" applyNumberFormat="1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187" fontId="22" fillId="0" borderId="0" xfId="0" applyNumberFormat="1" applyFont="1" applyBorder="1" applyAlignment="1" applyProtection="1">
      <alignment horizontal="center"/>
      <protection hidden="1"/>
    </xf>
    <xf numFmtId="0" fontId="22" fillId="0" borderId="17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7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left"/>
    </xf>
    <xf numFmtId="187" fontId="0" fillId="0" borderId="0" xfId="0" applyNumberFormat="1" applyFont="1" applyBorder="1" applyAlignment="1" applyProtection="1">
      <alignment horizontal="right"/>
      <protection locked="0"/>
    </xf>
    <xf numFmtId="187" fontId="0" fillId="0" borderId="15" xfId="0" applyNumberFormat="1" applyFont="1" applyBorder="1" applyAlignment="1" applyProtection="1">
      <alignment horizontal="right"/>
      <protection locked="0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right" vertical="center"/>
    </xf>
    <xf numFmtId="0" fontId="22" fillId="0" borderId="0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7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13" xfId="0" applyFont="1" applyBorder="1" applyAlignment="1" applyProtection="1">
      <alignment horizontal="center" vertical="center"/>
      <protection/>
    </xf>
    <xf numFmtId="187" fontId="0" fillId="0" borderId="10" xfId="0" applyNumberFormat="1" applyFont="1" applyBorder="1" applyAlignment="1" applyProtection="1">
      <alignment horizontal="right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22" fillId="0" borderId="20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3" fillId="0" borderId="15" xfId="0" applyFont="1" applyBorder="1" applyAlignment="1" applyProtection="1">
      <alignment horizontal="right"/>
      <protection hidden="1"/>
    </xf>
    <xf numFmtId="0" fontId="23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P261"/>
  <sheetViews>
    <sheetView showGridLines="0" tabSelected="1" view="pageBreakPreview" zoomScaleNormal="120" zoomScaleSheetLayoutView="100" workbookViewId="0" topLeftCell="A1">
      <selection activeCell="O6" sqref="O6:AL7"/>
    </sheetView>
  </sheetViews>
  <sheetFormatPr defaultColWidth="9.00390625" defaultRowHeight="13.5"/>
  <cols>
    <col min="1" max="2" width="1.625" style="1" customWidth="1"/>
    <col min="3" max="101" width="1.25" style="1" customWidth="1"/>
    <col min="102" max="103" width="5.625" style="1" customWidth="1"/>
    <col min="104" max="120" width="5.625" style="1" hidden="1" customWidth="1"/>
    <col min="121" max="141" width="5.625" style="1" customWidth="1"/>
    <col min="142" max="16384" width="9.00390625" style="1" customWidth="1"/>
  </cols>
  <sheetData>
    <row r="1" ht="7.5" customHeight="1"/>
    <row r="2" spans="3:82" ht="7.5" customHeight="1">
      <c r="C2" s="144" t="s">
        <v>15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</row>
    <row r="3" spans="3:82" ht="7.5" customHeight="1"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</row>
    <row r="4" spans="3:82" ht="7.5" customHeight="1">
      <c r="C4" s="310" t="s">
        <v>101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52"/>
      <c r="BI4" s="52"/>
      <c r="BJ4" s="52"/>
      <c r="BK4" s="149" t="s">
        <v>103</v>
      </c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25"/>
    </row>
    <row r="5" spans="3:82" ht="7.5" customHeight="1"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52"/>
      <c r="BI5" s="52"/>
      <c r="BJ5" s="52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25"/>
    </row>
    <row r="6" spans="3:82" ht="7.5" customHeight="1">
      <c r="C6" s="37"/>
      <c r="D6" s="278" t="s">
        <v>31</v>
      </c>
      <c r="E6" s="278"/>
      <c r="F6" s="278"/>
      <c r="G6" s="278"/>
      <c r="H6" s="278"/>
      <c r="I6" s="278"/>
      <c r="J6" s="278"/>
      <c r="K6" s="278"/>
      <c r="L6" s="278"/>
      <c r="M6" s="278"/>
      <c r="N6" s="319" t="s">
        <v>32</v>
      </c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37"/>
      <c r="AN6" s="37"/>
      <c r="AO6" s="83" t="s">
        <v>70</v>
      </c>
      <c r="AP6" s="317"/>
      <c r="AQ6" s="317"/>
      <c r="AR6" s="317"/>
      <c r="AS6" s="317"/>
      <c r="AT6" s="317"/>
      <c r="AU6" s="315" t="s">
        <v>69</v>
      </c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47"/>
      <c r="BG6" s="47"/>
      <c r="BH6" s="47"/>
      <c r="BI6" s="2"/>
      <c r="BJ6" s="2"/>
      <c r="BK6" s="2"/>
      <c r="BL6" s="37"/>
      <c r="BU6" s="51"/>
      <c r="BV6" s="51"/>
      <c r="BW6" s="51"/>
      <c r="BX6" s="51"/>
      <c r="BY6" s="51"/>
      <c r="BZ6" s="51"/>
      <c r="CA6" s="51"/>
      <c r="CB6" s="51"/>
      <c r="CC6" s="51"/>
      <c r="CD6" s="51"/>
    </row>
    <row r="7" spans="3:82" ht="7.5" customHeight="1">
      <c r="C7" s="37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8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37"/>
      <c r="AN7" s="37"/>
      <c r="AO7" s="318"/>
      <c r="AP7" s="318"/>
      <c r="AQ7" s="318"/>
      <c r="AR7" s="318"/>
      <c r="AS7" s="318"/>
      <c r="AT7" s="318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29"/>
      <c r="BG7" s="49"/>
      <c r="BH7" s="48"/>
      <c r="BI7" s="48"/>
      <c r="BJ7" s="48"/>
      <c r="BK7" s="48"/>
      <c r="BL7" s="37"/>
      <c r="BU7" s="51"/>
      <c r="BV7" s="51"/>
      <c r="BW7" s="51"/>
      <c r="BX7" s="51"/>
      <c r="BY7" s="51"/>
      <c r="BZ7" s="51"/>
      <c r="CA7" s="51"/>
      <c r="CB7" s="51"/>
      <c r="CC7" s="51"/>
      <c r="CD7" s="51"/>
    </row>
    <row r="8" spans="4:82" ht="7.5" customHeight="1">
      <c r="D8" s="145" t="s">
        <v>65</v>
      </c>
      <c r="E8" s="145"/>
      <c r="F8" s="145"/>
      <c r="G8" s="145"/>
      <c r="H8" s="145"/>
      <c r="I8" s="145"/>
      <c r="J8" s="145"/>
      <c r="K8" s="145"/>
      <c r="L8" s="145"/>
      <c r="M8" s="145"/>
      <c r="N8" s="147" t="s">
        <v>32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O8" s="278" t="s">
        <v>33</v>
      </c>
      <c r="AP8" s="190"/>
      <c r="AQ8" s="190"/>
      <c r="AR8" s="190"/>
      <c r="AS8" s="190"/>
      <c r="AT8" s="190"/>
      <c r="AU8" s="311"/>
      <c r="AV8" s="313"/>
      <c r="AW8" s="313"/>
      <c r="AX8" s="313"/>
      <c r="AY8" s="313"/>
      <c r="AZ8" s="278" t="s">
        <v>34</v>
      </c>
      <c r="BA8" s="190"/>
      <c r="BB8" s="190"/>
      <c r="BC8" s="190"/>
      <c r="BD8" s="190"/>
      <c r="BE8" s="190"/>
      <c r="BF8" s="311"/>
      <c r="BG8" s="311"/>
      <c r="BH8" s="311"/>
      <c r="BI8" s="311"/>
      <c r="BJ8" s="311"/>
      <c r="BK8" s="190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</row>
    <row r="9" spans="4:63" ht="7.5" customHeight="1"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8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O9" s="191"/>
      <c r="AP9" s="191"/>
      <c r="AQ9" s="191"/>
      <c r="AR9" s="191"/>
      <c r="AS9" s="191"/>
      <c r="AT9" s="191"/>
      <c r="AU9" s="314"/>
      <c r="AV9" s="314"/>
      <c r="AW9" s="314"/>
      <c r="AX9" s="314"/>
      <c r="AY9" s="314"/>
      <c r="AZ9" s="191"/>
      <c r="BA9" s="191"/>
      <c r="BB9" s="191"/>
      <c r="BC9" s="191"/>
      <c r="BD9" s="191"/>
      <c r="BE9" s="191"/>
      <c r="BF9" s="312"/>
      <c r="BG9" s="312"/>
      <c r="BH9" s="312"/>
      <c r="BI9" s="312"/>
      <c r="BJ9" s="312"/>
      <c r="BK9" s="191"/>
    </row>
    <row r="10" spans="65:116" ht="7.5" customHeight="1">
      <c r="BM10" s="189" t="s">
        <v>28</v>
      </c>
      <c r="BN10" s="190"/>
      <c r="BO10" s="190"/>
      <c r="BP10" s="190"/>
      <c r="BQ10" s="190"/>
      <c r="BR10" s="190"/>
      <c r="BS10" s="190"/>
      <c r="BT10" s="190"/>
      <c r="BU10" s="241"/>
      <c r="BV10" s="241"/>
      <c r="BW10" s="241"/>
      <c r="BX10" s="241"/>
      <c r="BY10" s="241"/>
      <c r="BZ10" s="241"/>
      <c r="CA10" s="208" t="s">
        <v>64</v>
      </c>
      <c r="CB10" s="208"/>
      <c r="CC10" s="208"/>
      <c r="CD10" s="208"/>
      <c r="CH10" s="6"/>
      <c r="CI10" s="36"/>
      <c r="CJ10" s="36"/>
      <c r="CK10" s="36"/>
      <c r="CL10" s="36"/>
      <c r="CM10" s="36"/>
      <c r="CN10" s="36"/>
      <c r="CO10" s="36"/>
      <c r="CP10" s="51"/>
      <c r="CQ10" s="51"/>
      <c r="CR10" s="51"/>
      <c r="CS10" s="51"/>
      <c r="CT10" s="51"/>
      <c r="CU10" s="51"/>
      <c r="CV10" s="51"/>
      <c r="CW10" s="51"/>
      <c r="CX10" s="25"/>
      <c r="DD10" s="57" t="s">
        <v>47</v>
      </c>
      <c r="DE10" s="57" t="e">
        <f>VLOOKUP(BF8,DD55:DG59,DD54,0)</f>
        <v>#N/A</v>
      </c>
      <c r="DK10" s="57"/>
      <c r="DL10" s="57"/>
    </row>
    <row r="11" spans="65:116" ht="7.5" customHeight="1">
      <c r="BM11" s="191"/>
      <c r="BN11" s="191"/>
      <c r="BO11" s="191"/>
      <c r="BP11" s="191"/>
      <c r="BQ11" s="191"/>
      <c r="BR11" s="191"/>
      <c r="BS11" s="191"/>
      <c r="BT11" s="191"/>
      <c r="BU11" s="242"/>
      <c r="BV11" s="242"/>
      <c r="BW11" s="242"/>
      <c r="BX11" s="242"/>
      <c r="BY11" s="242"/>
      <c r="BZ11" s="242"/>
      <c r="CA11" s="209"/>
      <c r="CB11" s="209"/>
      <c r="CC11" s="209"/>
      <c r="CD11" s="209"/>
      <c r="CH11" s="36"/>
      <c r="CI11" s="36"/>
      <c r="CJ11" s="36"/>
      <c r="CK11" s="36"/>
      <c r="CL11" s="36"/>
      <c r="CM11" s="36"/>
      <c r="CN11" s="36"/>
      <c r="CO11" s="36"/>
      <c r="CP11" s="51"/>
      <c r="CQ11" s="51"/>
      <c r="CR11" s="51"/>
      <c r="CS11" s="51"/>
      <c r="CT11" s="51"/>
      <c r="CU11" s="51"/>
      <c r="CV11" s="51"/>
      <c r="CW11" s="51"/>
      <c r="CX11" s="25"/>
      <c r="DD11" s="57" t="s">
        <v>48</v>
      </c>
      <c r="DE11" s="57" t="e">
        <f>VLOOKUP(BF8,DD63:DG66,DD62,0)</f>
        <v>#N/A</v>
      </c>
      <c r="DK11" s="57">
        <v>124</v>
      </c>
      <c r="DL11" s="57"/>
    </row>
    <row r="12" spans="3:116" ht="7.5" customHeight="1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DK12" s="57">
        <v>104</v>
      </c>
      <c r="DL12" s="57" t="s">
        <v>37</v>
      </c>
    </row>
    <row r="13" spans="3:118" ht="7.5" customHeight="1">
      <c r="C13" s="161" t="s">
        <v>0</v>
      </c>
      <c r="D13" s="155"/>
      <c r="E13" s="155"/>
      <c r="F13" s="155"/>
      <c r="G13" s="155"/>
      <c r="H13" s="155"/>
      <c r="I13" s="155"/>
      <c r="J13" s="156"/>
      <c r="K13" s="168" t="s">
        <v>1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8" t="s">
        <v>4</v>
      </c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8" t="s">
        <v>3</v>
      </c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243" t="s">
        <v>5</v>
      </c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3" t="s">
        <v>6</v>
      </c>
      <c r="BV13" s="244"/>
      <c r="BW13" s="244"/>
      <c r="BX13" s="244"/>
      <c r="BY13" s="244"/>
      <c r="BZ13" s="244"/>
      <c r="CA13" s="244"/>
      <c r="CB13" s="244"/>
      <c r="CC13" s="244"/>
      <c r="CD13" s="244"/>
      <c r="DK13" s="57">
        <v>204</v>
      </c>
      <c r="DL13" s="57"/>
      <c r="DN13" s="42"/>
    </row>
    <row r="14" spans="1:118" ht="7.5" customHeight="1">
      <c r="A14" s="25"/>
      <c r="B14" s="25"/>
      <c r="C14" s="162"/>
      <c r="D14" s="163"/>
      <c r="E14" s="163"/>
      <c r="F14" s="163"/>
      <c r="G14" s="163"/>
      <c r="H14" s="163"/>
      <c r="I14" s="163"/>
      <c r="J14" s="164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DK14" s="57">
        <v>304</v>
      </c>
      <c r="DL14" s="57"/>
      <c r="DN14" s="42"/>
    </row>
    <row r="15" spans="3:118" ht="7.5" customHeight="1">
      <c r="C15" s="162"/>
      <c r="D15" s="163"/>
      <c r="E15" s="163"/>
      <c r="F15" s="163"/>
      <c r="G15" s="163"/>
      <c r="H15" s="163"/>
      <c r="I15" s="163"/>
      <c r="J15" s="164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28" t="s">
        <v>16</v>
      </c>
      <c r="BV15" s="172"/>
      <c r="BW15" s="172"/>
      <c r="BX15" s="172"/>
      <c r="BY15" s="173"/>
      <c r="BZ15" s="171" t="s">
        <v>17</v>
      </c>
      <c r="CA15" s="172"/>
      <c r="CB15" s="172"/>
      <c r="CC15" s="173"/>
      <c r="CD15" s="174"/>
      <c r="DK15" s="57">
        <v>404</v>
      </c>
      <c r="DL15" s="57"/>
      <c r="DN15" s="42"/>
    </row>
    <row r="16" spans="3:116" ht="7.5" customHeight="1">
      <c r="C16" s="165"/>
      <c r="D16" s="166"/>
      <c r="E16" s="166"/>
      <c r="F16" s="166"/>
      <c r="G16" s="166"/>
      <c r="H16" s="166"/>
      <c r="I16" s="166"/>
      <c r="J16" s="16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29"/>
      <c r="BV16" s="172"/>
      <c r="BW16" s="172"/>
      <c r="BX16" s="172"/>
      <c r="BY16" s="173"/>
      <c r="BZ16" s="172"/>
      <c r="CA16" s="172"/>
      <c r="CB16" s="172"/>
      <c r="CC16" s="173"/>
      <c r="CD16" s="174"/>
      <c r="DK16" s="57">
        <v>512</v>
      </c>
      <c r="DL16" s="57"/>
    </row>
    <row r="17" spans="3:116" ht="7.5" customHeight="1">
      <c r="C17" s="104" t="s">
        <v>38</v>
      </c>
      <c r="D17" s="105"/>
      <c r="E17" s="95" t="s">
        <v>8</v>
      </c>
      <c r="F17" s="96"/>
      <c r="G17" s="96"/>
      <c r="H17" s="96"/>
      <c r="I17" s="96"/>
      <c r="J17" s="97"/>
      <c r="K17" s="93" t="s">
        <v>7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93" t="s">
        <v>9</v>
      </c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53" t="s">
        <v>90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5"/>
      <c r="BC17" s="155"/>
      <c r="BD17" s="155"/>
      <c r="BE17" s="156"/>
      <c r="BF17" s="207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237"/>
      <c r="BV17" s="211"/>
      <c r="BW17" s="211"/>
      <c r="BX17" s="211"/>
      <c r="BY17" s="211"/>
      <c r="BZ17" s="210"/>
      <c r="CA17" s="211"/>
      <c r="CB17" s="211"/>
      <c r="CC17" s="211"/>
      <c r="CD17" s="212"/>
      <c r="CE17" s="276" t="s">
        <v>56</v>
      </c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DK17" s="57">
        <v>612</v>
      </c>
      <c r="DL17" s="57"/>
    </row>
    <row r="18" spans="3:116" ht="7.5" customHeight="1">
      <c r="C18" s="106"/>
      <c r="D18" s="107"/>
      <c r="E18" s="98"/>
      <c r="F18" s="99"/>
      <c r="G18" s="99"/>
      <c r="H18" s="99"/>
      <c r="I18" s="99"/>
      <c r="J18" s="10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57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9"/>
      <c r="BC18" s="159"/>
      <c r="BD18" s="159"/>
      <c r="BE18" s="160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98"/>
      <c r="BV18" s="199"/>
      <c r="BW18" s="199"/>
      <c r="BX18" s="199"/>
      <c r="BY18" s="199"/>
      <c r="BZ18" s="205"/>
      <c r="CA18" s="199"/>
      <c r="CB18" s="199"/>
      <c r="CC18" s="199"/>
      <c r="CD18" s="20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DK18" s="57">
        <v>622</v>
      </c>
      <c r="DL18" s="57"/>
    </row>
    <row r="19" spans="3:116" ht="7.5" customHeight="1">
      <c r="C19" s="106"/>
      <c r="D19" s="107"/>
      <c r="E19" s="98"/>
      <c r="F19" s="99"/>
      <c r="G19" s="99"/>
      <c r="H19" s="99"/>
      <c r="I19" s="99"/>
      <c r="J19" s="100"/>
      <c r="K19" s="110" t="s">
        <v>18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2"/>
      <c r="V19" s="110" t="s">
        <v>105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2"/>
      <c r="AI19" s="110" t="s">
        <v>106</v>
      </c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2"/>
      <c r="BF19" s="116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8"/>
      <c r="BU19" s="192"/>
      <c r="BV19" s="193"/>
      <c r="BW19" s="193"/>
      <c r="BX19" s="193"/>
      <c r="BY19" s="194"/>
      <c r="BZ19" s="201"/>
      <c r="CA19" s="193"/>
      <c r="CB19" s="193"/>
      <c r="CC19" s="193"/>
      <c r="CD19" s="202"/>
      <c r="CE19" s="153" t="s">
        <v>56</v>
      </c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265"/>
      <c r="DK19" s="57"/>
      <c r="DL19" s="57"/>
    </row>
    <row r="20" spans="3:120" ht="7.5" customHeight="1">
      <c r="C20" s="106"/>
      <c r="D20" s="107"/>
      <c r="E20" s="98"/>
      <c r="F20" s="99"/>
      <c r="G20" s="99"/>
      <c r="H20" s="99"/>
      <c r="I20" s="99"/>
      <c r="J20" s="100"/>
      <c r="K20" s="98"/>
      <c r="L20" s="99"/>
      <c r="M20" s="99"/>
      <c r="N20" s="99"/>
      <c r="O20" s="99"/>
      <c r="P20" s="99"/>
      <c r="Q20" s="99"/>
      <c r="R20" s="99"/>
      <c r="S20" s="99"/>
      <c r="T20" s="99"/>
      <c r="U20" s="100"/>
      <c r="V20" s="98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I20" s="98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100"/>
      <c r="BF20" s="119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1"/>
      <c r="BU20" s="195"/>
      <c r="BV20" s="196"/>
      <c r="BW20" s="196"/>
      <c r="BX20" s="196"/>
      <c r="BY20" s="197"/>
      <c r="BZ20" s="203"/>
      <c r="CA20" s="196"/>
      <c r="CB20" s="196"/>
      <c r="CC20" s="196"/>
      <c r="CD20" s="204"/>
      <c r="CE20" s="180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2"/>
      <c r="DK20" s="57"/>
      <c r="DL20" s="59" t="s">
        <v>72</v>
      </c>
      <c r="DM20" s="57"/>
      <c r="DN20" s="57"/>
      <c r="DO20" s="57"/>
      <c r="DP20" s="57"/>
    </row>
    <row r="21" spans="3:120" ht="7.5" customHeight="1">
      <c r="C21" s="106"/>
      <c r="D21" s="107"/>
      <c r="E21" s="98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99"/>
      <c r="R21" s="99"/>
      <c r="S21" s="99"/>
      <c r="T21" s="99"/>
      <c r="U21" s="100"/>
      <c r="V21" s="98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98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100"/>
      <c r="BF21" s="119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95"/>
      <c r="BV21" s="196"/>
      <c r="BW21" s="196"/>
      <c r="BX21" s="196"/>
      <c r="BY21" s="197"/>
      <c r="BZ21" s="203"/>
      <c r="CA21" s="196"/>
      <c r="CB21" s="196"/>
      <c r="CC21" s="196"/>
      <c r="CD21" s="204"/>
      <c r="CE21" s="180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2"/>
      <c r="DL21" s="59" t="s">
        <v>73</v>
      </c>
      <c r="DM21" s="57">
        <v>1</v>
      </c>
      <c r="DN21" s="57">
        <v>1</v>
      </c>
      <c r="DO21" s="57">
        <v>1</v>
      </c>
      <c r="DP21" s="57"/>
    </row>
    <row r="22" spans="3:120" ht="7.5" customHeight="1">
      <c r="C22" s="106"/>
      <c r="D22" s="107"/>
      <c r="E22" s="98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99"/>
      <c r="R22" s="99"/>
      <c r="S22" s="99"/>
      <c r="T22" s="99"/>
      <c r="U22" s="100"/>
      <c r="V22" s="98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I22" s="98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100"/>
      <c r="BF22" s="119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1"/>
      <c r="BU22" s="195"/>
      <c r="BV22" s="196"/>
      <c r="BW22" s="196"/>
      <c r="BX22" s="196"/>
      <c r="BY22" s="197"/>
      <c r="BZ22" s="203"/>
      <c r="CA22" s="196"/>
      <c r="CB22" s="196"/>
      <c r="CC22" s="196"/>
      <c r="CD22" s="204"/>
      <c r="CE22" s="180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2"/>
      <c r="DD22" s="58" t="s">
        <v>60</v>
      </c>
      <c r="DE22" s="57">
        <v>765</v>
      </c>
      <c r="DL22" s="59" t="s">
        <v>74</v>
      </c>
      <c r="DM22" s="57">
        <v>2</v>
      </c>
      <c r="DN22" s="57">
        <v>2</v>
      </c>
      <c r="DO22" s="57">
        <v>2</v>
      </c>
      <c r="DP22" s="57"/>
    </row>
    <row r="23" spans="3:120" ht="7.5" customHeight="1">
      <c r="C23" s="106"/>
      <c r="D23" s="107"/>
      <c r="E23" s="98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99"/>
      <c r="R23" s="99"/>
      <c r="S23" s="99"/>
      <c r="T23" s="99"/>
      <c r="U23" s="100"/>
      <c r="V23" s="98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98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100"/>
      <c r="BF23" s="119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1"/>
      <c r="BU23" s="195"/>
      <c r="BV23" s="196"/>
      <c r="BW23" s="196"/>
      <c r="BX23" s="196"/>
      <c r="BY23" s="197"/>
      <c r="BZ23" s="203"/>
      <c r="CA23" s="196"/>
      <c r="CB23" s="196"/>
      <c r="CC23" s="196"/>
      <c r="CD23" s="204"/>
      <c r="CE23" s="180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2"/>
      <c r="DD23" s="58" t="s">
        <v>61</v>
      </c>
      <c r="DE23" s="57">
        <v>765</v>
      </c>
      <c r="DL23" s="59" t="s">
        <v>75</v>
      </c>
      <c r="DM23" s="57">
        <v>3</v>
      </c>
      <c r="DN23" s="57">
        <v>3</v>
      </c>
      <c r="DO23" s="57">
        <v>3</v>
      </c>
      <c r="DP23" s="57"/>
    </row>
    <row r="24" spans="3:120" ht="7.5" customHeight="1">
      <c r="C24" s="106"/>
      <c r="D24" s="107"/>
      <c r="E24" s="98"/>
      <c r="F24" s="99"/>
      <c r="G24" s="99"/>
      <c r="H24" s="99"/>
      <c r="I24" s="99"/>
      <c r="J24" s="100"/>
      <c r="K24" s="113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3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I24" s="113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5"/>
      <c r="BF24" s="122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4"/>
      <c r="BU24" s="198"/>
      <c r="BV24" s="199"/>
      <c r="BW24" s="199"/>
      <c r="BX24" s="199"/>
      <c r="BY24" s="200"/>
      <c r="BZ24" s="205"/>
      <c r="CA24" s="199"/>
      <c r="CB24" s="199"/>
      <c r="CC24" s="199"/>
      <c r="CD24" s="206"/>
      <c r="CE24" s="183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5"/>
      <c r="DD24" s="58" t="s">
        <v>62</v>
      </c>
      <c r="DE24" s="57">
        <v>790</v>
      </c>
      <c r="DL24" s="57"/>
      <c r="DM24" s="57">
        <v>4</v>
      </c>
      <c r="DN24" s="57">
        <v>4</v>
      </c>
      <c r="DO24" s="57">
        <v>4</v>
      </c>
      <c r="DP24" s="57"/>
    </row>
    <row r="25" spans="3:120" ht="7.5" customHeight="1">
      <c r="C25" s="106"/>
      <c r="D25" s="107"/>
      <c r="E25" s="98"/>
      <c r="F25" s="99"/>
      <c r="G25" s="99"/>
      <c r="H25" s="99"/>
      <c r="I25" s="99"/>
      <c r="J25" s="100"/>
      <c r="K25" s="70" t="s">
        <v>104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 t="s">
        <v>10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110" t="s">
        <v>107</v>
      </c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2"/>
      <c r="BF25" s="230" t="s">
        <v>19</v>
      </c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2"/>
      <c r="BU25" s="238">
        <f>IF(BO27="","",IF(BO27=124,"○",""))</f>
      </c>
      <c r="BV25" s="214"/>
      <c r="BW25" s="214"/>
      <c r="BX25" s="214"/>
      <c r="BY25" s="214"/>
      <c r="BZ25" s="213">
        <f>IF(BO27="","",IF(BO27&lt;&gt;124,"○",""))</f>
      </c>
      <c r="CA25" s="214"/>
      <c r="CB25" s="214"/>
      <c r="CC25" s="214"/>
      <c r="CD25" s="215"/>
      <c r="CE25" s="275" t="s">
        <v>57</v>
      </c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DD25" s="58" t="s">
        <v>63</v>
      </c>
      <c r="DE25" s="57">
        <v>790</v>
      </c>
      <c r="DL25" s="57"/>
      <c r="DM25" s="57">
        <v>5</v>
      </c>
      <c r="DN25" s="57">
        <v>5</v>
      </c>
      <c r="DO25" s="57">
        <v>5</v>
      </c>
      <c r="DP25" s="57"/>
    </row>
    <row r="26" spans="3:120" ht="7.5" customHeight="1">
      <c r="C26" s="106"/>
      <c r="D26" s="107"/>
      <c r="E26" s="98"/>
      <c r="F26" s="99"/>
      <c r="G26" s="99"/>
      <c r="H26" s="99"/>
      <c r="I26" s="99"/>
      <c r="J26" s="100"/>
      <c r="K26" s="72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98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100"/>
      <c r="BF26" s="233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5"/>
      <c r="BU26" s="239"/>
      <c r="BV26" s="217"/>
      <c r="BW26" s="217"/>
      <c r="BX26" s="217"/>
      <c r="BY26" s="217"/>
      <c r="BZ26" s="216"/>
      <c r="CA26" s="217"/>
      <c r="CB26" s="217"/>
      <c r="CC26" s="217"/>
      <c r="CD26" s="218"/>
      <c r="CE26" s="275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DL26" s="57"/>
      <c r="DM26" s="57">
        <v>6</v>
      </c>
      <c r="DN26" s="57">
        <v>6</v>
      </c>
      <c r="DO26" s="57">
        <v>6</v>
      </c>
      <c r="DP26" s="57"/>
    </row>
    <row r="27" spans="3:120" ht="7.5" customHeight="1">
      <c r="C27" s="106"/>
      <c r="D27" s="107"/>
      <c r="E27" s="98"/>
      <c r="F27" s="99"/>
      <c r="G27" s="99"/>
      <c r="H27" s="99"/>
      <c r="I27" s="99"/>
      <c r="J27" s="100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98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100"/>
      <c r="BF27" s="236" t="s">
        <v>39</v>
      </c>
      <c r="BG27" s="68"/>
      <c r="BH27" s="68"/>
      <c r="BI27" s="68"/>
      <c r="BJ27" s="68"/>
      <c r="BK27" s="68"/>
      <c r="BL27" s="68"/>
      <c r="BM27" s="68"/>
      <c r="BN27" s="68"/>
      <c r="BO27" s="143"/>
      <c r="BP27" s="143"/>
      <c r="BQ27" s="143"/>
      <c r="BR27" s="143"/>
      <c r="BS27" s="6"/>
      <c r="BT27" s="33"/>
      <c r="BU27" s="239"/>
      <c r="BV27" s="217"/>
      <c r="BW27" s="217"/>
      <c r="BX27" s="217"/>
      <c r="BY27" s="217"/>
      <c r="BZ27" s="216"/>
      <c r="CA27" s="217"/>
      <c r="CB27" s="217"/>
      <c r="CC27" s="217"/>
      <c r="CD27" s="218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DL27" s="57"/>
      <c r="DM27" s="57">
        <v>7</v>
      </c>
      <c r="DN27" s="57">
        <v>7</v>
      </c>
      <c r="DO27" s="57">
        <v>7</v>
      </c>
      <c r="DP27" s="57"/>
    </row>
    <row r="28" spans="3:120" ht="7.5" customHeight="1">
      <c r="C28" s="106"/>
      <c r="D28" s="107"/>
      <c r="E28" s="98"/>
      <c r="F28" s="99"/>
      <c r="G28" s="99"/>
      <c r="H28" s="99"/>
      <c r="I28" s="99"/>
      <c r="J28" s="100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222" t="s">
        <v>71</v>
      </c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4"/>
      <c r="BF28" s="236"/>
      <c r="BG28" s="68"/>
      <c r="BH28" s="68"/>
      <c r="BI28" s="68"/>
      <c r="BJ28" s="68"/>
      <c r="BK28" s="68"/>
      <c r="BL28" s="68"/>
      <c r="BM28" s="68"/>
      <c r="BN28" s="68"/>
      <c r="BO28" s="80"/>
      <c r="BP28" s="80"/>
      <c r="BQ28" s="80"/>
      <c r="BR28" s="80"/>
      <c r="BS28" s="6"/>
      <c r="BT28" s="6"/>
      <c r="BU28" s="239"/>
      <c r="BV28" s="217"/>
      <c r="BW28" s="217"/>
      <c r="BX28" s="217"/>
      <c r="BY28" s="217"/>
      <c r="BZ28" s="216"/>
      <c r="CA28" s="217"/>
      <c r="CB28" s="217"/>
      <c r="CC28" s="217"/>
      <c r="CD28" s="218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DL28" s="57"/>
      <c r="DM28" s="57">
        <v>8</v>
      </c>
      <c r="DN28" s="57">
        <v>8</v>
      </c>
      <c r="DO28" s="57">
        <v>8</v>
      </c>
      <c r="DP28" s="57"/>
    </row>
    <row r="29" spans="3:120" ht="7.5" customHeight="1">
      <c r="C29" s="108"/>
      <c r="D29" s="109"/>
      <c r="E29" s="101"/>
      <c r="F29" s="102"/>
      <c r="G29" s="102"/>
      <c r="H29" s="102"/>
      <c r="I29" s="102"/>
      <c r="J29" s="10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225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7"/>
      <c r="BF29" s="29"/>
      <c r="BG29" s="29"/>
      <c r="BH29" s="29"/>
      <c r="BI29" s="29"/>
      <c r="BJ29" s="29"/>
      <c r="BK29" s="29"/>
      <c r="BL29" s="29"/>
      <c r="BM29" s="29"/>
      <c r="BN29" s="29"/>
      <c r="BO29" s="62"/>
      <c r="BP29" s="62"/>
      <c r="BQ29" s="62"/>
      <c r="BR29" s="9"/>
      <c r="BS29" s="9"/>
      <c r="BT29" s="9"/>
      <c r="BU29" s="240"/>
      <c r="BV29" s="220"/>
      <c r="BW29" s="220"/>
      <c r="BX29" s="220"/>
      <c r="BY29" s="220"/>
      <c r="BZ29" s="219"/>
      <c r="CA29" s="220"/>
      <c r="CB29" s="220"/>
      <c r="CC29" s="220"/>
      <c r="CD29" s="221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DL29" s="57"/>
      <c r="DM29" s="57">
        <v>9</v>
      </c>
      <c r="DN29" s="57">
        <v>9</v>
      </c>
      <c r="DO29" s="57">
        <v>9</v>
      </c>
      <c r="DP29" s="57"/>
    </row>
    <row r="30" spans="3:120" ht="7.5" customHeight="1">
      <c r="C30" s="104" t="s">
        <v>20</v>
      </c>
      <c r="D30" s="259"/>
      <c r="E30" s="186" t="s">
        <v>114</v>
      </c>
      <c r="F30" s="252"/>
      <c r="G30" s="252"/>
      <c r="H30" s="252"/>
      <c r="I30" s="252"/>
      <c r="J30" s="253"/>
      <c r="K30" s="93" t="s">
        <v>7</v>
      </c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262" t="s">
        <v>92</v>
      </c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153"/>
      <c r="AI30" s="93" t="s">
        <v>90</v>
      </c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245"/>
      <c r="BV30" s="245"/>
      <c r="BW30" s="245"/>
      <c r="BX30" s="245"/>
      <c r="BY30" s="237"/>
      <c r="BZ30" s="309"/>
      <c r="CA30" s="245"/>
      <c r="CB30" s="245"/>
      <c r="CC30" s="245"/>
      <c r="CD30" s="245"/>
      <c r="CE30" s="276" t="s">
        <v>56</v>
      </c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DL30" s="57"/>
      <c r="DM30" s="57">
        <v>10</v>
      </c>
      <c r="DN30" s="57">
        <v>10</v>
      </c>
      <c r="DO30" s="57">
        <v>10</v>
      </c>
      <c r="DP30" s="57"/>
    </row>
    <row r="31" spans="3:120" ht="7.5" customHeight="1">
      <c r="C31" s="119"/>
      <c r="D31" s="121"/>
      <c r="E31" s="233"/>
      <c r="F31" s="234"/>
      <c r="G31" s="234"/>
      <c r="H31" s="234"/>
      <c r="I31" s="234"/>
      <c r="J31" s="235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180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246"/>
      <c r="BV31" s="246"/>
      <c r="BW31" s="246"/>
      <c r="BX31" s="246"/>
      <c r="BY31" s="195"/>
      <c r="BZ31" s="294"/>
      <c r="CA31" s="246"/>
      <c r="CB31" s="246"/>
      <c r="CC31" s="246"/>
      <c r="CD31" s="24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DL31" s="57"/>
      <c r="DM31" s="57">
        <v>11</v>
      </c>
      <c r="DN31" s="57">
        <v>11</v>
      </c>
      <c r="DO31" s="57">
        <v>11</v>
      </c>
      <c r="DP31" s="57"/>
    </row>
    <row r="32" spans="3:120" ht="7.5" customHeight="1">
      <c r="C32" s="119"/>
      <c r="D32" s="121"/>
      <c r="E32" s="233"/>
      <c r="F32" s="234"/>
      <c r="G32" s="234"/>
      <c r="H32" s="234"/>
      <c r="I32" s="234"/>
      <c r="J32" s="235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62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246"/>
      <c r="BV32" s="246"/>
      <c r="BW32" s="246"/>
      <c r="BX32" s="246"/>
      <c r="BY32" s="195"/>
      <c r="BZ32" s="294"/>
      <c r="CA32" s="246"/>
      <c r="CB32" s="246"/>
      <c r="CC32" s="246"/>
      <c r="CD32" s="24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5"/>
      <c r="CV32" s="25"/>
      <c r="CW32" s="25"/>
      <c r="DL32" s="57"/>
      <c r="DM32" s="57">
        <v>12</v>
      </c>
      <c r="DN32" s="57">
        <v>12</v>
      </c>
      <c r="DO32" s="57">
        <v>12</v>
      </c>
      <c r="DP32" s="57"/>
    </row>
    <row r="33" spans="3:120" ht="7.5" customHeight="1">
      <c r="C33" s="119"/>
      <c r="D33" s="121"/>
      <c r="E33" s="233"/>
      <c r="F33" s="234"/>
      <c r="G33" s="234"/>
      <c r="H33" s="234"/>
      <c r="I33" s="234"/>
      <c r="J33" s="235"/>
      <c r="K33" s="177" t="s">
        <v>11</v>
      </c>
      <c r="L33" s="178"/>
      <c r="M33" s="178"/>
      <c r="N33" s="178"/>
      <c r="O33" s="178"/>
      <c r="P33" s="178"/>
      <c r="Q33" s="178"/>
      <c r="R33" s="178"/>
      <c r="S33" s="178"/>
      <c r="T33" s="178"/>
      <c r="U33" s="179"/>
      <c r="V33" s="111" t="s">
        <v>91</v>
      </c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8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4"/>
      <c r="BF33" s="8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238">
        <f>IF(BJ34="","",IF(BJ34&gt;=AQ34,"○",""))</f>
      </c>
      <c r="BV33" s="214"/>
      <c r="BW33" s="214"/>
      <c r="BX33" s="214"/>
      <c r="BY33" s="214"/>
      <c r="BZ33" s="213">
        <f>IF(BJ34="","",IF(BJ34&lt;AQ34,"○",""))</f>
      </c>
      <c r="CA33" s="214"/>
      <c r="CB33" s="214"/>
      <c r="CC33" s="214"/>
      <c r="CD33" s="215"/>
      <c r="CE33" s="275" t="s">
        <v>58</v>
      </c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5"/>
      <c r="CV33" s="25"/>
      <c r="CW33" s="25"/>
      <c r="DL33" s="57"/>
      <c r="DM33" s="57">
        <v>13</v>
      </c>
      <c r="DN33" s="57"/>
      <c r="DO33" s="57">
        <v>13</v>
      </c>
      <c r="DP33" s="57"/>
    </row>
    <row r="34" spans="3:120" ht="7.5" customHeight="1">
      <c r="C34" s="119"/>
      <c r="D34" s="121"/>
      <c r="E34" s="233"/>
      <c r="F34" s="234"/>
      <c r="G34" s="234"/>
      <c r="H34" s="234"/>
      <c r="I34" s="234"/>
      <c r="J34" s="235"/>
      <c r="K34" s="180"/>
      <c r="L34" s="181"/>
      <c r="M34" s="181"/>
      <c r="N34" s="181"/>
      <c r="O34" s="181"/>
      <c r="P34" s="181"/>
      <c r="Q34" s="181"/>
      <c r="R34" s="181"/>
      <c r="S34" s="181"/>
      <c r="T34" s="181"/>
      <c r="U34" s="182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5"/>
      <c r="AJ34" s="6"/>
      <c r="AK34" s="6"/>
      <c r="AL34" s="68" t="s">
        <v>36</v>
      </c>
      <c r="AM34" s="68"/>
      <c r="AN34" s="68"/>
      <c r="AO34" s="68"/>
      <c r="AP34" s="68"/>
      <c r="AQ34" s="217" t="str">
        <f>IF(ISERROR(VLOOKUP(BF8,DD22:DE25,2,0)),"?",VLOOKUP(BF8,DD22:DE25,2,0))</f>
        <v>?</v>
      </c>
      <c r="AR34" s="217"/>
      <c r="AS34" s="217"/>
      <c r="AT34" s="217"/>
      <c r="AU34" s="68" t="s">
        <v>96</v>
      </c>
      <c r="AV34" s="68"/>
      <c r="AW34" s="68"/>
      <c r="AX34" s="68"/>
      <c r="AY34" s="68"/>
      <c r="AZ34" s="68"/>
      <c r="BA34" s="68"/>
      <c r="BB34" s="68"/>
      <c r="BC34" s="68"/>
      <c r="BD34" s="68"/>
      <c r="BE34" s="69"/>
      <c r="BF34" s="26"/>
      <c r="BG34" s="65"/>
      <c r="BH34" s="65"/>
      <c r="BI34" s="65"/>
      <c r="BJ34" s="333"/>
      <c r="BK34" s="313"/>
      <c r="BL34" s="313"/>
      <c r="BM34" s="313"/>
      <c r="BN34" s="300" t="s">
        <v>42</v>
      </c>
      <c r="BO34" s="334"/>
      <c r="BP34" s="334"/>
      <c r="BQ34" s="334"/>
      <c r="BR34" s="334"/>
      <c r="BS34" s="334"/>
      <c r="BT34" s="27"/>
      <c r="BU34" s="239"/>
      <c r="BV34" s="217"/>
      <c r="BW34" s="217"/>
      <c r="BX34" s="217"/>
      <c r="BY34" s="217"/>
      <c r="BZ34" s="216"/>
      <c r="CA34" s="217"/>
      <c r="CB34" s="217"/>
      <c r="CC34" s="217"/>
      <c r="CD34" s="218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5"/>
      <c r="CV34" s="25"/>
      <c r="CW34" s="25"/>
      <c r="DL34" s="57"/>
      <c r="DM34" s="57">
        <v>14</v>
      </c>
      <c r="DN34" s="57"/>
      <c r="DO34" s="57">
        <v>14</v>
      </c>
      <c r="DP34" s="57"/>
    </row>
    <row r="35" spans="3:120" ht="7.5" customHeight="1">
      <c r="C35" s="119"/>
      <c r="D35" s="121"/>
      <c r="E35" s="233"/>
      <c r="F35" s="234"/>
      <c r="G35" s="234"/>
      <c r="H35" s="234"/>
      <c r="I35" s="234"/>
      <c r="J35" s="235"/>
      <c r="K35" s="180"/>
      <c r="L35" s="181"/>
      <c r="M35" s="181"/>
      <c r="N35" s="181"/>
      <c r="O35" s="181"/>
      <c r="P35" s="181"/>
      <c r="Q35" s="181"/>
      <c r="R35" s="181"/>
      <c r="S35" s="181"/>
      <c r="T35" s="181"/>
      <c r="U35" s="182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39"/>
      <c r="AJ35" s="24"/>
      <c r="AK35" s="24"/>
      <c r="AL35" s="68"/>
      <c r="AM35" s="68"/>
      <c r="AN35" s="68"/>
      <c r="AO35" s="68"/>
      <c r="AP35" s="68"/>
      <c r="AQ35" s="220"/>
      <c r="AR35" s="220"/>
      <c r="AS35" s="220"/>
      <c r="AT35" s="220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9"/>
      <c r="BF35" s="26"/>
      <c r="BG35" s="65"/>
      <c r="BH35" s="33"/>
      <c r="BI35" s="66"/>
      <c r="BJ35" s="313"/>
      <c r="BK35" s="313"/>
      <c r="BL35" s="313"/>
      <c r="BM35" s="313"/>
      <c r="BN35" s="334"/>
      <c r="BO35" s="334"/>
      <c r="BP35" s="334"/>
      <c r="BQ35" s="334"/>
      <c r="BR35" s="334"/>
      <c r="BS35" s="334"/>
      <c r="BT35" s="27"/>
      <c r="BU35" s="239"/>
      <c r="BV35" s="217"/>
      <c r="BW35" s="217"/>
      <c r="BX35" s="217"/>
      <c r="BY35" s="217"/>
      <c r="BZ35" s="216"/>
      <c r="CA35" s="217"/>
      <c r="CB35" s="217"/>
      <c r="CC35" s="217"/>
      <c r="CD35" s="218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5"/>
      <c r="CV35" s="25"/>
      <c r="CW35" s="25"/>
      <c r="DL35" s="57"/>
      <c r="DM35" s="57">
        <v>15</v>
      </c>
      <c r="DN35" s="57"/>
      <c r="DO35" s="57">
        <v>15</v>
      </c>
      <c r="DP35" s="57"/>
    </row>
    <row r="36" spans="3:120" ht="7.5" customHeight="1">
      <c r="C36" s="119"/>
      <c r="D36" s="121"/>
      <c r="E36" s="233"/>
      <c r="F36" s="234"/>
      <c r="G36" s="234"/>
      <c r="H36" s="234"/>
      <c r="I36" s="234"/>
      <c r="J36" s="235"/>
      <c r="K36" s="180"/>
      <c r="L36" s="181"/>
      <c r="M36" s="181"/>
      <c r="N36" s="181"/>
      <c r="O36" s="181"/>
      <c r="P36" s="181"/>
      <c r="Q36" s="181"/>
      <c r="R36" s="181"/>
      <c r="S36" s="181"/>
      <c r="T36" s="181"/>
      <c r="U36" s="182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23"/>
      <c r="AJ36" s="24"/>
      <c r="AK36" s="24"/>
      <c r="AL36" s="36"/>
      <c r="AM36" s="36"/>
      <c r="AN36" s="36"/>
      <c r="AO36" s="36"/>
      <c r="AP36" s="36"/>
      <c r="AQ36" s="67"/>
      <c r="AR36" s="67"/>
      <c r="AS36" s="67"/>
      <c r="AT36" s="67"/>
      <c r="AU36" s="36"/>
      <c r="AV36" s="36"/>
      <c r="AW36" s="36"/>
      <c r="AX36" s="36"/>
      <c r="AY36" s="36"/>
      <c r="AZ36" s="36"/>
      <c r="BA36" s="36"/>
      <c r="BB36" s="36"/>
      <c r="BC36" s="36"/>
      <c r="BD36" s="24"/>
      <c r="BE36" s="38"/>
      <c r="BF36" s="26"/>
      <c r="BG36" s="65"/>
      <c r="BH36" s="66"/>
      <c r="BI36" s="66"/>
      <c r="BJ36" s="314"/>
      <c r="BK36" s="314"/>
      <c r="BL36" s="314"/>
      <c r="BM36" s="314"/>
      <c r="BN36" s="334"/>
      <c r="BO36" s="334"/>
      <c r="BP36" s="334"/>
      <c r="BQ36" s="334"/>
      <c r="BR36" s="334"/>
      <c r="BS36" s="334"/>
      <c r="BT36" s="27"/>
      <c r="BU36" s="239"/>
      <c r="BV36" s="217"/>
      <c r="BW36" s="217"/>
      <c r="BX36" s="217"/>
      <c r="BY36" s="217"/>
      <c r="BZ36" s="216"/>
      <c r="CA36" s="217"/>
      <c r="CB36" s="217"/>
      <c r="CC36" s="217"/>
      <c r="CD36" s="218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DL36" s="57"/>
      <c r="DM36" s="57">
        <v>16</v>
      </c>
      <c r="DN36" s="57"/>
      <c r="DO36" s="57">
        <v>16</v>
      </c>
      <c r="DP36" s="57"/>
    </row>
    <row r="37" spans="3:120" ht="7.5" customHeight="1">
      <c r="C37" s="260"/>
      <c r="D37" s="261"/>
      <c r="E37" s="254"/>
      <c r="F37" s="255"/>
      <c r="G37" s="255"/>
      <c r="H37" s="255"/>
      <c r="I37" s="255"/>
      <c r="J37" s="256"/>
      <c r="K37" s="183"/>
      <c r="L37" s="184"/>
      <c r="M37" s="184"/>
      <c r="N37" s="184"/>
      <c r="O37" s="184"/>
      <c r="P37" s="184"/>
      <c r="Q37" s="184"/>
      <c r="R37" s="184"/>
      <c r="S37" s="184"/>
      <c r="T37" s="184"/>
      <c r="U37" s="185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34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46"/>
      <c r="BF37" s="28"/>
      <c r="BG37" s="29"/>
      <c r="BH37" s="29"/>
      <c r="BI37" s="29"/>
      <c r="BJ37" s="166"/>
      <c r="BK37" s="166"/>
      <c r="BL37" s="166"/>
      <c r="BM37" s="166"/>
      <c r="BN37" s="166"/>
      <c r="BO37" s="166"/>
      <c r="BP37" s="166"/>
      <c r="BQ37" s="166"/>
      <c r="BR37" s="29"/>
      <c r="BS37" s="29"/>
      <c r="BT37" s="30"/>
      <c r="BU37" s="240"/>
      <c r="BV37" s="220"/>
      <c r="BW37" s="220"/>
      <c r="BX37" s="220"/>
      <c r="BY37" s="220"/>
      <c r="BZ37" s="219"/>
      <c r="CA37" s="220"/>
      <c r="CB37" s="220"/>
      <c r="CC37" s="220"/>
      <c r="CD37" s="221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DL37" s="57"/>
      <c r="DM37" s="57">
        <v>17</v>
      </c>
      <c r="DN37" s="57"/>
      <c r="DO37" s="57">
        <v>17</v>
      </c>
      <c r="DP37" s="57"/>
    </row>
    <row r="38" spans="3:120" ht="7.5" customHeight="1">
      <c r="C38" s="104" t="s">
        <v>49</v>
      </c>
      <c r="D38" s="247"/>
      <c r="E38" s="186" t="s">
        <v>12</v>
      </c>
      <c r="F38" s="252"/>
      <c r="G38" s="252"/>
      <c r="H38" s="252"/>
      <c r="I38" s="252"/>
      <c r="J38" s="253"/>
      <c r="K38" s="93" t="s">
        <v>7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262" t="s">
        <v>92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 t="s">
        <v>90</v>
      </c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245"/>
      <c r="BV38" s="245"/>
      <c r="BW38" s="245"/>
      <c r="BX38" s="245"/>
      <c r="BY38" s="237"/>
      <c r="BZ38" s="309"/>
      <c r="CA38" s="245"/>
      <c r="CB38" s="245"/>
      <c r="CC38" s="245"/>
      <c r="CD38" s="245"/>
      <c r="CE38" s="276" t="s">
        <v>56</v>
      </c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DL38" s="57"/>
      <c r="DM38" s="57">
        <v>18</v>
      </c>
      <c r="DN38" s="57"/>
      <c r="DO38" s="57">
        <v>18</v>
      </c>
      <c r="DP38" s="57"/>
    </row>
    <row r="39" spans="3:120" ht="7.5" customHeight="1">
      <c r="C39" s="248"/>
      <c r="D39" s="249"/>
      <c r="E39" s="233"/>
      <c r="F39" s="234"/>
      <c r="G39" s="234"/>
      <c r="H39" s="234"/>
      <c r="I39" s="234"/>
      <c r="J39" s="235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246"/>
      <c r="BV39" s="246"/>
      <c r="BW39" s="246"/>
      <c r="BX39" s="246"/>
      <c r="BY39" s="195"/>
      <c r="BZ39" s="294"/>
      <c r="CA39" s="246"/>
      <c r="CB39" s="246"/>
      <c r="CC39" s="246"/>
      <c r="CD39" s="24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DL39" s="57"/>
      <c r="DM39" s="57">
        <v>19</v>
      </c>
      <c r="DN39" s="57"/>
      <c r="DO39" s="57">
        <v>19</v>
      </c>
      <c r="DP39" s="57"/>
    </row>
    <row r="40" spans="3:120" ht="7.5" customHeight="1">
      <c r="C40" s="248"/>
      <c r="D40" s="249"/>
      <c r="E40" s="233"/>
      <c r="F40" s="234"/>
      <c r="G40" s="234"/>
      <c r="H40" s="234"/>
      <c r="I40" s="234"/>
      <c r="J40" s="235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246"/>
      <c r="BV40" s="246"/>
      <c r="BW40" s="246"/>
      <c r="BX40" s="246"/>
      <c r="BY40" s="195"/>
      <c r="BZ40" s="294"/>
      <c r="CA40" s="246"/>
      <c r="CB40" s="246"/>
      <c r="CC40" s="246"/>
      <c r="CD40" s="24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DL40" s="57"/>
      <c r="DM40" s="57">
        <v>20</v>
      </c>
      <c r="DN40" s="57"/>
      <c r="DO40" s="57">
        <v>20</v>
      </c>
      <c r="DP40" s="57"/>
    </row>
    <row r="41" spans="3:120" ht="7.5" customHeight="1">
      <c r="C41" s="248"/>
      <c r="D41" s="249"/>
      <c r="E41" s="233"/>
      <c r="F41" s="234"/>
      <c r="G41" s="234"/>
      <c r="H41" s="234"/>
      <c r="I41" s="234"/>
      <c r="J41" s="235"/>
      <c r="K41" s="71" t="s">
        <v>14</v>
      </c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70" t="s">
        <v>93</v>
      </c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 t="s">
        <v>102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305"/>
      <c r="BV41" s="305"/>
      <c r="BW41" s="305"/>
      <c r="BX41" s="305"/>
      <c r="BY41" s="192"/>
      <c r="BZ41" s="292"/>
      <c r="CA41" s="305"/>
      <c r="CB41" s="305"/>
      <c r="CC41" s="305"/>
      <c r="CD41" s="305"/>
      <c r="CE41" s="276" t="s">
        <v>56</v>
      </c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DL41" s="57"/>
      <c r="DM41" s="57">
        <v>21</v>
      </c>
      <c r="DN41" s="57"/>
      <c r="DO41" s="57">
        <v>21</v>
      </c>
      <c r="DP41" s="57"/>
    </row>
    <row r="42" spans="3:120" ht="7.5" customHeight="1">
      <c r="C42" s="248"/>
      <c r="D42" s="249"/>
      <c r="E42" s="233"/>
      <c r="F42" s="234"/>
      <c r="G42" s="234"/>
      <c r="H42" s="234"/>
      <c r="I42" s="234"/>
      <c r="J42" s="235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246"/>
      <c r="BV42" s="246"/>
      <c r="BW42" s="246"/>
      <c r="BX42" s="246"/>
      <c r="BY42" s="195"/>
      <c r="BZ42" s="294"/>
      <c r="CA42" s="246"/>
      <c r="CB42" s="246"/>
      <c r="CC42" s="246"/>
      <c r="CD42" s="24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DL42" s="57"/>
      <c r="DM42" s="57">
        <v>22</v>
      </c>
      <c r="DN42" s="57"/>
      <c r="DO42" s="57">
        <v>22</v>
      </c>
      <c r="DP42" s="57"/>
    </row>
    <row r="43" spans="3:120" ht="7.5" customHeight="1">
      <c r="C43" s="250"/>
      <c r="D43" s="251"/>
      <c r="E43" s="254"/>
      <c r="F43" s="255"/>
      <c r="G43" s="255"/>
      <c r="H43" s="255"/>
      <c r="I43" s="255"/>
      <c r="J43" s="256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307"/>
      <c r="BV43" s="307"/>
      <c r="BW43" s="307"/>
      <c r="BX43" s="307"/>
      <c r="BY43" s="308"/>
      <c r="BZ43" s="306"/>
      <c r="CA43" s="307"/>
      <c r="CB43" s="307"/>
      <c r="CC43" s="307"/>
      <c r="CD43" s="307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DL43" s="57"/>
      <c r="DM43" s="57">
        <v>23</v>
      </c>
      <c r="DN43" s="57"/>
      <c r="DO43" s="57">
        <v>23</v>
      </c>
      <c r="DP43" s="57"/>
    </row>
    <row r="44" spans="3:120" ht="7.5" customHeight="1">
      <c r="C44" s="104" t="s">
        <v>40</v>
      </c>
      <c r="D44" s="105"/>
      <c r="E44" s="264" t="s">
        <v>2</v>
      </c>
      <c r="F44" s="252"/>
      <c r="G44" s="252"/>
      <c r="H44" s="252"/>
      <c r="I44" s="252"/>
      <c r="J44" s="253"/>
      <c r="K44" s="153" t="s">
        <v>21</v>
      </c>
      <c r="L44" s="154"/>
      <c r="M44" s="154"/>
      <c r="N44" s="154"/>
      <c r="O44" s="154"/>
      <c r="P44" s="154"/>
      <c r="Q44" s="154"/>
      <c r="R44" s="154"/>
      <c r="S44" s="154"/>
      <c r="T44" s="154"/>
      <c r="U44" s="265"/>
      <c r="V44" s="93" t="s">
        <v>10</v>
      </c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 t="s">
        <v>100</v>
      </c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237"/>
      <c r="BV44" s="211"/>
      <c r="BW44" s="211"/>
      <c r="BX44" s="211"/>
      <c r="BY44" s="263"/>
      <c r="BZ44" s="211"/>
      <c r="CA44" s="211"/>
      <c r="CB44" s="211"/>
      <c r="CC44" s="211"/>
      <c r="CD44" s="212"/>
      <c r="CE44" s="276" t="s">
        <v>56</v>
      </c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Z44" s="57"/>
      <c r="DA44" s="59" t="s">
        <v>66</v>
      </c>
      <c r="DB44" s="59" t="s">
        <v>82</v>
      </c>
      <c r="DC44" s="59" t="s">
        <v>83</v>
      </c>
      <c r="DL44" s="57"/>
      <c r="DM44" s="57">
        <v>24</v>
      </c>
      <c r="DN44" s="57"/>
      <c r="DO44" s="57">
        <v>24</v>
      </c>
      <c r="DP44" s="57"/>
    </row>
    <row r="45" spans="3:120" ht="7.5" customHeight="1">
      <c r="C45" s="106"/>
      <c r="D45" s="107"/>
      <c r="E45" s="233"/>
      <c r="F45" s="234"/>
      <c r="G45" s="234"/>
      <c r="H45" s="234"/>
      <c r="I45" s="234"/>
      <c r="J45" s="235"/>
      <c r="K45" s="157"/>
      <c r="L45" s="158"/>
      <c r="M45" s="158"/>
      <c r="N45" s="158"/>
      <c r="O45" s="158"/>
      <c r="P45" s="158"/>
      <c r="Q45" s="158"/>
      <c r="R45" s="158"/>
      <c r="S45" s="158"/>
      <c r="T45" s="158"/>
      <c r="U45" s="266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198"/>
      <c r="BV45" s="199"/>
      <c r="BW45" s="199"/>
      <c r="BX45" s="199"/>
      <c r="BY45" s="200"/>
      <c r="BZ45" s="199"/>
      <c r="CA45" s="199"/>
      <c r="CB45" s="199"/>
      <c r="CC45" s="199"/>
      <c r="CD45" s="20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Z45" s="59" t="s">
        <v>84</v>
      </c>
      <c r="DA45" s="57">
        <f>IF(BJ46="","",IF(BJ46&lt;=15,"○","×"))</f>
      </c>
      <c r="DB45" s="57">
        <f>IF(BN46="","",IF(BN46&lt;1000,"○","×"))</f>
      </c>
      <c r="DC45" s="56">
        <f>IF(OR(BJ46="",BN46=""),"",IF(AND(DA45="○",DB45="○"),"○","×"))</f>
      </c>
      <c r="DL45" s="57"/>
      <c r="DM45" s="57">
        <v>25</v>
      </c>
      <c r="DN45" s="57"/>
      <c r="DO45" s="57">
        <v>25</v>
      </c>
      <c r="DP45" s="57"/>
    </row>
    <row r="46" spans="3:120" ht="7.5" customHeight="1">
      <c r="C46" s="106"/>
      <c r="D46" s="107"/>
      <c r="E46" s="233"/>
      <c r="F46" s="234"/>
      <c r="G46" s="234"/>
      <c r="H46" s="234"/>
      <c r="I46" s="234"/>
      <c r="J46" s="235"/>
      <c r="K46" s="128" t="s">
        <v>99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28" t="s">
        <v>92</v>
      </c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30"/>
      <c r="AI46" s="128" t="s">
        <v>98</v>
      </c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30"/>
      <c r="BF46" s="331" t="s">
        <v>77</v>
      </c>
      <c r="BG46" s="332"/>
      <c r="BH46" s="332"/>
      <c r="BI46" s="332"/>
      <c r="BJ46" s="143"/>
      <c r="BK46" s="143"/>
      <c r="BL46" s="143" t="s">
        <v>66</v>
      </c>
      <c r="BM46" s="143"/>
      <c r="BN46" s="143"/>
      <c r="BO46" s="143"/>
      <c r="BP46" s="143"/>
      <c r="BQ46" s="143"/>
      <c r="BR46" s="68" t="s">
        <v>78</v>
      </c>
      <c r="BS46" s="68"/>
      <c r="BT46" s="69"/>
      <c r="BU46" s="137">
        <f>IF(AND(DC45="",DC46=""),"",IF(AND(DC45="○",DC46="○"),"○",""))</f>
      </c>
      <c r="BV46" s="85"/>
      <c r="BW46" s="85"/>
      <c r="BX46" s="85"/>
      <c r="BY46" s="138"/>
      <c r="BZ46" s="84">
        <f>IF(AND(DC45="",DC46=""),"",IF(OR(DC45="×",DC46="×"),"○",""))</f>
      </c>
      <c r="CA46" s="85"/>
      <c r="CB46" s="85"/>
      <c r="CC46" s="85"/>
      <c r="CD46" s="86"/>
      <c r="CE46" s="186" t="s">
        <v>76</v>
      </c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8"/>
      <c r="CZ46" s="59" t="s">
        <v>85</v>
      </c>
      <c r="DA46" s="57">
        <f>IF(BJ48="","",IF(BJ48&lt;=6,"○","×"))</f>
      </c>
      <c r="DB46" s="57">
        <f>IF(BN48="","",IF(BN48&lt;100,"○","×"))</f>
      </c>
      <c r="DC46" s="56">
        <f>IF(OR(BJ48="",BN48=""),"",IF(AND(DA46="○",DB46="○"),"○","×"))</f>
      </c>
      <c r="DL46" s="57"/>
      <c r="DM46" s="57">
        <v>26</v>
      </c>
      <c r="DN46" s="57"/>
      <c r="DO46" s="57">
        <v>26</v>
      </c>
      <c r="DP46" s="57"/>
    </row>
    <row r="47" spans="3:120" ht="7.5" customHeight="1">
      <c r="C47" s="106"/>
      <c r="D47" s="107"/>
      <c r="E47" s="233"/>
      <c r="F47" s="234"/>
      <c r="G47" s="234"/>
      <c r="H47" s="234"/>
      <c r="I47" s="234"/>
      <c r="J47" s="235"/>
      <c r="K47" s="131"/>
      <c r="L47" s="132"/>
      <c r="M47" s="132"/>
      <c r="N47" s="132"/>
      <c r="O47" s="132"/>
      <c r="P47" s="132"/>
      <c r="Q47" s="132"/>
      <c r="R47" s="132"/>
      <c r="S47" s="132"/>
      <c r="T47" s="132"/>
      <c r="U47" s="133"/>
      <c r="V47" s="131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3"/>
      <c r="AI47" s="131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3"/>
      <c r="BF47" s="331"/>
      <c r="BG47" s="332"/>
      <c r="BH47" s="332"/>
      <c r="BI47" s="332"/>
      <c r="BJ47" s="80"/>
      <c r="BK47" s="80"/>
      <c r="BL47" s="143"/>
      <c r="BM47" s="143"/>
      <c r="BN47" s="80"/>
      <c r="BO47" s="80"/>
      <c r="BP47" s="80"/>
      <c r="BQ47" s="80"/>
      <c r="BR47" s="68"/>
      <c r="BS47" s="68"/>
      <c r="BT47" s="69"/>
      <c r="BU47" s="139"/>
      <c r="BV47" s="88"/>
      <c r="BW47" s="88"/>
      <c r="BX47" s="88"/>
      <c r="BY47" s="140"/>
      <c r="BZ47" s="87"/>
      <c r="CA47" s="88"/>
      <c r="CB47" s="88"/>
      <c r="CC47" s="88"/>
      <c r="CD47" s="89"/>
      <c r="CE47" s="131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3"/>
      <c r="CZ47" s="59" t="s">
        <v>86</v>
      </c>
      <c r="DA47" s="57">
        <f>IF(BJ50="","",IF(BJ50&lt;=6,"○","×"))</f>
      </c>
      <c r="DB47" s="57">
        <f>IF(BN50="","",IF(BN50&lt;100,"○","×"))</f>
      </c>
      <c r="DC47" s="56">
        <f>IF(OR(BJ50="",BN50=""),"",IF(AND(DA47="○",DB47="○"),"○","×"))</f>
      </c>
      <c r="DL47" s="57"/>
      <c r="DM47" s="57">
        <v>27</v>
      </c>
      <c r="DN47" s="57"/>
      <c r="DO47" s="57">
        <v>27</v>
      </c>
      <c r="DP47" s="57"/>
    </row>
    <row r="48" spans="3:120" ht="7.5" customHeight="1">
      <c r="C48" s="106"/>
      <c r="D48" s="107"/>
      <c r="E48" s="233"/>
      <c r="F48" s="234"/>
      <c r="G48" s="234"/>
      <c r="H48" s="234"/>
      <c r="I48" s="234"/>
      <c r="J48" s="235"/>
      <c r="K48" s="131"/>
      <c r="L48" s="132"/>
      <c r="M48" s="132"/>
      <c r="N48" s="132"/>
      <c r="O48" s="132"/>
      <c r="P48" s="132"/>
      <c r="Q48" s="132"/>
      <c r="R48" s="132"/>
      <c r="S48" s="132"/>
      <c r="T48" s="132"/>
      <c r="U48" s="133"/>
      <c r="V48" s="131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3"/>
      <c r="AI48" s="131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3"/>
      <c r="BF48" s="331" t="s">
        <v>115</v>
      </c>
      <c r="BG48" s="332"/>
      <c r="BH48" s="332"/>
      <c r="BI48" s="332"/>
      <c r="BJ48" s="77"/>
      <c r="BK48" s="77"/>
      <c r="BL48" s="143" t="s">
        <v>66</v>
      </c>
      <c r="BM48" s="143"/>
      <c r="BN48" s="77"/>
      <c r="BO48" s="77"/>
      <c r="BP48" s="77"/>
      <c r="BQ48" s="77"/>
      <c r="BR48" s="68" t="s">
        <v>78</v>
      </c>
      <c r="BS48" s="68"/>
      <c r="BT48" s="69"/>
      <c r="BU48" s="139"/>
      <c r="BV48" s="88"/>
      <c r="BW48" s="88"/>
      <c r="BX48" s="88"/>
      <c r="BY48" s="140"/>
      <c r="BZ48" s="87"/>
      <c r="CA48" s="88"/>
      <c r="CB48" s="88"/>
      <c r="CC48" s="88"/>
      <c r="CD48" s="89"/>
      <c r="CE48" s="131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3"/>
      <c r="DL48" s="57"/>
      <c r="DM48" s="57">
        <v>28</v>
      </c>
      <c r="DN48" s="57"/>
      <c r="DO48" s="57">
        <v>28</v>
      </c>
      <c r="DP48" s="57"/>
    </row>
    <row r="49" spans="3:120" ht="7.5" customHeight="1">
      <c r="C49" s="106"/>
      <c r="D49" s="107"/>
      <c r="E49" s="233"/>
      <c r="F49" s="234"/>
      <c r="G49" s="234"/>
      <c r="H49" s="234"/>
      <c r="I49" s="234"/>
      <c r="J49" s="235"/>
      <c r="K49" s="131"/>
      <c r="L49" s="132"/>
      <c r="M49" s="132"/>
      <c r="N49" s="132"/>
      <c r="O49" s="132"/>
      <c r="P49" s="132"/>
      <c r="Q49" s="132"/>
      <c r="R49" s="132"/>
      <c r="S49" s="132"/>
      <c r="T49" s="132"/>
      <c r="U49" s="133"/>
      <c r="V49" s="131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  <c r="AI49" s="320" t="s">
        <v>79</v>
      </c>
      <c r="AJ49" s="320"/>
      <c r="AK49" s="320"/>
      <c r="AL49" s="320"/>
      <c r="AM49" s="320"/>
      <c r="AN49" s="321"/>
      <c r="AO49" s="189" t="s">
        <v>77</v>
      </c>
      <c r="AP49" s="189"/>
      <c r="AQ49" s="189"/>
      <c r="AR49" s="189"/>
      <c r="AS49" s="189"/>
      <c r="AT49" s="189"/>
      <c r="AU49" s="189"/>
      <c r="AV49" s="234" t="s">
        <v>80</v>
      </c>
      <c r="AW49" s="234"/>
      <c r="AX49" s="234"/>
      <c r="AY49" s="234"/>
      <c r="AZ49" s="234"/>
      <c r="BA49" s="234"/>
      <c r="BB49" s="234"/>
      <c r="BC49" s="234"/>
      <c r="BD49" s="234"/>
      <c r="BE49" s="7"/>
      <c r="BF49" s="331"/>
      <c r="BG49" s="332"/>
      <c r="BH49" s="332"/>
      <c r="BI49" s="332"/>
      <c r="BJ49" s="80"/>
      <c r="BK49" s="80"/>
      <c r="BL49" s="143"/>
      <c r="BM49" s="143"/>
      <c r="BN49" s="80"/>
      <c r="BO49" s="80"/>
      <c r="BP49" s="80"/>
      <c r="BQ49" s="80"/>
      <c r="BR49" s="68"/>
      <c r="BS49" s="68"/>
      <c r="BT49" s="69"/>
      <c r="BU49" s="139"/>
      <c r="BV49" s="88"/>
      <c r="BW49" s="88"/>
      <c r="BX49" s="88"/>
      <c r="BY49" s="140"/>
      <c r="BZ49" s="87"/>
      <c r="CA49" s="88"/>
      <c r="CB49" s="88"/>
      <c r="CC49" s="88"/>
      <c r="CD49" s="89"/>
      <c r="CE49" s="131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3"/>
      <c r="DL49" s="57"/>
      <c r="DM49" s="57">
        <v>29</v>
      </c>
      <c r="DN49" s="57"/>
      <c r="DO49" s="57">
        <v>29</v>
      </c>
      <c r="DP49" s="57"/>
    </row>
    <row r="50" spans="3:120" ht="7.5" customHeight="1">
      <c r="C50" s="106"/>
      <c r="D50" s="107"/>
      <c r="E50" s="233"/>
      <c r="F50" s="234"/>
      <c r="G50" s="234"/>
      <c r="H50" s="234"/>
      <c r="I50" s="234"/>
      <c r="J50" s="235"/>
      <c r="K50" s="131"/>
      <c r="L50" s="132"/>
      <c r="M50" s="132"/>
      <c r="N50" s="132"/>
      <c r="O50" s="132"/>
      <c r="P50" s="132"/>
      <c r="Q50" s="132"/>
      <c r="R50" s="132"/>
      <c r="S50" s="132"/>
      <c r="T50" s="132"/>
      <c r="U50" s="133"/>
      <c r="V50" s="131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3"/>
      <c r="AI50" s="277"/>
      <c r="AJ50" s="277"/>
      <c r="AK50" s="277"/>
      <c r="AL50" s="277"/>
      <c r="AM50" s="277"/>
      <c r="AN50" s="322"/>
      <c r="AO50" s="189"/>
      <c r="AP50" s="189"/>
      <c r="AQ50" s="189"/>
      <c r="AR50" s="189"/>
      <c r="AS50" s="189"/>
      <c r="AT50" s="189"/>
      <c r="AU50" s="189"/>
      <c r="AV50" s="234"/>
      <c r="AW50" s="234"/>
      <c r="AX50" s="234"/>
      <c r="AY50" s="234"/>
      <c r="AZ50" s="234"/>
      <c r="BA50" s="234"/>
      <c r="BB50" s="234"/>
      <c r="BC50" s="234"/>
      <c r="BD50" s="234"/>
      <c r="BE50" s="7"/>
      <c r="BF50" s="323"/>
      <c r="BG50" s="324"/>
      <c r="BH50" s="324"/>
      <c r="BI50" s="324"/>
      <c r="BJ50" s="63"/>
      <c r="BK50" s="63"/>
      <c r="BL50" s="64"/>
      <c r="BM50" s="64"/>
      <c r="BN50" s="64"/>
      <c r="BO50" s="64"/>
      <c r="BP50" s="64"/>
      <c r="BQ50" s="64"/>
      <c r="BR50" s="208"/>
      <c r="BS50" s="208"/>
      <c r="BT50" s="325"/>
      <c r="BU50" s="139"/>
      <c r="BV50" s="88"/>
      <c r="BW50" s="88"/>
      <c r="BX50" s="88"/>
      <c r="BY50" s="140"/>
      <c r="BZ50" s="87"/>
      <c r="CA50" s="88"/>
      <c r="CB50" s="88"/>
      <c r="CC50" s="88"/>
      <c r="CD50" s="89"/>
      <c r="CE50" s="131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3"/>
      <c r="DL50" s="57"/>
      <c r="DM50" s="57">
        <v>30</v>
      </c>
      <c r="DN50" s="57"/>
      <c r="DO50" s="57">
        <v>30</v>
      </c>
      <c r="DP50" s="57"/>
    </row>
    <row r="51" spans="3:120" ht="7.5" customHeight="1">
      <c r="C51" s="106"/>
      <c r="D51" s="107"/>
      <c r="E51" s="233"/>
      <c r="F51" s="234"/>
      <c r="G51" s="234"/>
      <c r="H51" s="234"/>
      <c r="I51" s="234"/>
      <c r="J51" s="235"/>
      <c r="K51" s="131"/>
      <c r="L51" s="132"/>
      <c r="M51" s="132"/>
      <c r="N51" s="132"/>
      <c r="O51" s="132"/>
      <c r="P51" s="132"/>
      <c r="Q51" s="132"/>
      <c r="R51" s="132"/>
      <c r="S51" s="132"/>
      <c r="T51" s="132"/>
      <c r="U51" s="133"/>
      <c r="V51" s="131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3"/>
      <c r="AI51" s="277"/>
      <c r="AJ51" s="277"/>
      <c r="AK51" s="277"/>
      <c r="AL51" s="277"/>
      <c r="AM51" s="277"/>
      <c r="AN51" s="322"/>
      <c r="AO51" s="329" t="s">
        <v>115</v>
      </c>
      <c r="AP51" s="329"/>
      <c r="AQ51" s="329"/>
      <c r="AR51" s="329"/>
      <c r="AS51" s="329"/>
      <c r="AT51" s="329"/>
      <c r="AU51" s="330"/>
      <c r="AV51" s="234" t="s">
        <v>81</v>
      </c>
      <c r="AW51" s="234"/>
      <c r="AX51" s="234"/>
      <c r="AY51" s="234"/>
      <c r="AZ51" s="234"/>
      <c r="BA51" s="234"/>
      <c r="BB51" s="234"/>
      <c r="BC51" s="234"/>
      <c r="BD51" s="234"/>
      <c r="BE51" s="7"/>
      <c r="BF51" s="323"/>
      <c r="BG51" s="324"/>
      <c r="BH51" s="324"/>
      <c r="BI51" s="324"/>
      <c r="BJ51" s="64"/>
      <c r="BK51" s="64"/>
      <c r="BL51" s="64"/>
      <c r="BM51" s="64"/>
      <c r="BN51" s="64"/>
      <c r="BO51" s="64"/>
      <c r="BP51" s="64"/>
      <c r="BQ51" s="64"/>
      <c r="BR51" s="208"/>
      <c r="BS51" s="208"/>
      <c r="BT51" s="325"/>
      <c r="BU51" s="139"/>
      <c r="BV51" s="88"/>
      <c r="BW51" s="88"/>
      <c r="BX51" s="88"/>
      <c r="BY51" s="140"/>
      <c r="BZ51" s="87"/>
      <c r="CA51" s="88"/>
      <c r="CB51" s="88"/>
      <c r="CC51" s="88"/>
      <c r="CD51" s="89"/>
      <c r="CE51" s="131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3"/>
      <c r="DL51" s="57"/>
      <c r="DM51" s="57">
        <v>31</v>
      </c>
      <c r="DN51" s="57"/>
      <c r="DO51" s="57">
        <v>31</v>
      </c>
      <c r="DP51" s="57"/>
    </row>
    <row r="52" spans="3:119" ht="7.5" customHeight="1">
      <c r="C52" s="108"/>
      <c r="D52" s="109"/>
      <c r="E52" s="254"/>
      <c r="F52" s="255"/>
      <c r="G52" s="255"/>
      <c r="H52" s="255"/>
      <c r="I52" s="255"/>
      <c r="J52" s="256"/>
      <c r="K52" s="134"/>
      <c r="L52" s="135"/>
      <c r="M52" s="135"/>
      <c r="N52" s="135"/>
      <c r="O52" s="135"/>
      <c r="P52" s="135"/>
      <c r="Q52" s="135"/>
      <c r="R52" s="135"/>
      <c r="S52" s="135"/>
      <c r="T52" s="135"/>
      <c r="U52" s="136"/>
      <c r="V52" s="134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6"/>
      <c r="AI52" s="277"/>
      <c r="AJ52" s="277"/>
      <c r="AK52" s="277"/>
      <c r="AL52" s="277"/>
      <c r="AM52" s="277"/>
      <c r="AN52" s="322"/>
      <c r="AO52" s="329"/>
      <c r="AP52" s="329"/>
      <c r="AQ52" s="329"/>
      <c r="AR52" s="329"/>
      <c r="AS52" s="329"/>
      <c r="AT52" s="329"/>
      <c r="AU52" s="330"/>
      <c r="AV52" s="255"/>
      <c r="AW52" s="255"/>
      <c r="AX52" s="255"/>
      <c r="AY52" s="255"/>
      <c r="AZ52" s="255"/>
      <c r="BA52" s="255"/>
      <c r="BB52" s="255"/>
      <c r="BC52" s="255"/>
      <c r="BD52" s="255"/>
      <c r="BE52" s="55"/>
      <c r="BF52" s="53"/>
      <c r="BG52" s="9"/>
      <c r="BH52" s="9"/>
      <c r="BI52" s="9"/>
      <c r="BJ52" s="9"/>
      <c r="BK52" s="9"/>
      <c r="BL52" s="54"/>
      <c r="BM52" s="54"/>
      <c r="BN52" s="54"/>
      <c r="BO52" s="9"/>
      <c r="BP52" s="9"/>
      <c r="BQ52" s="9"/>
      <c r="BR52" s="9"/>
      <c r="BS52" s="50"/>
      <c r="BT52" s="50"/>
      <c r="BU52" s="141"/>
      <c r="BV52" s="91"/>
      <c r="BW52" s="91"/>
      <c r="BX52" s="91"/>
      <c r="BY52" s="142"/>
      <c r="BZ52" s="90"/>
      <c r="CA52" s="91"/>
      <c r="CB52" s="91"/>
      <c r="CC52" s="91"/>
      <c r="CD52" s="92"/>
      <c r="CE52" s="134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6"/>
      <c r="DD52" s="57">
        <v>1</v>
      </c>
      <c r="DE52" s="57">
        <v>2</v>
      </c>
      <c r="DF52" s="57">
        <v>3</v>
      </c>
      <c r="DG52" s="57">
        <v>4</v>
      </c>
      <c r="DH52" s="57"/>
      <c r="DI52" s="57"/>
      <c r="DJ52" s="57"/>
      <c r="DL52" s="57"/>
      <c r="DM52" s="57">
        <v>32</v>
      </c>
      <c r="DN52" s="57"/>
      <c r="DO52" s="57"/>
    </row>
    <row r="53" spans="3:114" ht="7.5" customHeight="1">
      <c r="C53" s="104" t="s">
        <v>95</v>
      </c>
      <c r="D53" s="105"/>
      <c r="E53" s="264" t="s">
        <v>113</v>
      </c>
      <c r="F53" s="252"/>
      <c r="G53" s="252"/>
      <c r="H53" s="252"/>
      <c r="I53" s="252"/>
      <c r="J53" s="253"/>
      <c r="K53" s="125" t="s">
        <v>108</v>
      </c>
      <c r="L53" s="126"/>
      <c r="M53" s="126"/>
      <c r="N53" s="126"/>
      <c r="O53" s="126"/>
      <c r="P53" s="126"/>
      <c r="Q53" s="126"/>
      <c r="R53" s="126"/>
      <c r="S53" s="126"/>
      <c r="T53" s="126"/>
      <c r="U53" s="127"/>
      <c r="V53" s="177" t="s">
        <v>10</v>
      </c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9"/>
      <c r="AI53" s="110" t="s">
        <v>110</v>
      </c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9"/>
      <c r="BF53" s="177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5"/>
      <c r="BU53" s="192"/>
      <c r="BV53" s="193"/>
      <c r="BW53" s="193"/>
      <c r="BX53" s="193"/>
      <c r="BY53" s="194"/>
      <c r="BZ53" s="291"/>
      <c r="CA53" s="291"/>
      <c r="CB53" s="291"/>
      <c r="CC53" s="291"/>
      <c r="CD53" s="292"/>
      <c r="CE53" s="276" t="s">
        <v>56</v>
      </c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DD53" s="57"/>
      <c r="DE53" s="57"/>
      <c r="DF53" s="57"/>
      <c r="DG53" s="57"/>
      <c r="DH53" s="57"/>
      <c r="DI53" s="57"/>
      <c r="DJ53" s="57"/>
    </row>
    <row r="54" spans="3:114" ht="7.5" customHeight="1">
      <c r="C54" s="106"/>
      <c r="D54" s="107"/>
      <c r="E54" s="233"/>
      <c r="F54" s="234"/>
      <c r="G54" s="234"/>
      <c r="H54" s="234"/>
      <c r="I54" s="234"/>
      <c r="J54" s="235"/>
      <c r="K54" s="125"/>
      <c r="L54" s="126"/>
      <c r="M54" s="126"/>
      <c r="N54" s="126"/>
      <c r="O54" s="126"/>
      <c r="P54" s="126"/>
      <c r="Q54" s="126"/>
      <c r="R54" s="126"/>
      <c r="S54" s="126"/>
      <c r="T54" s="126"/>
      <c r="U54" s="127"/>
      <c r="V54" s="180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2"/>
      <c r="AI54" s="180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2"/>
      <c r="BF54" s="180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20"/>
      <c r="BU54" s="195"/>
      <c r="BV54" s="196"/>
      <c r="BW54" s="196"/>
      <c r="BX54" s="196"/>
      <c r="BY54" s="197"/>
      <c r="BZ54" s="293"/>
      <c r="CA54" s="293"/>
      <c r="CB54" s="293"/>
      <c r="CC54" s="293"/>
      <c r="CD54" s="294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276"/>
      <c r="CT54" s="276"/>
      <c r="DD54" s="57" t="e">
        <f>VLOOKUP(AU8,DI56:DJ58,2,0)</f>
        <v>#N/A</v>
      </c>
      <c r="DE54" s="57" t="s">
        <v>67</v>
      </c>
      <c r="DF54" s="59" t="s">
        <v>68</v>
      </c>
      <c r="DG54" s="59" t="s">
        <v>44</v>
      </c>
      <c r="DH54" s="57"/>
      <c r="DI54" s="57"/>
      <c r="DJ54" s="57"/>
    </row>
    <row r="55" spans="3:114" ht="7.5" customHeight="1">
      <c r="C55" s="106"/>
      <c r="D55" s="107"/>
      <c r="E55" s="233"/>
      <c r="F55" s="234"/>
      <c r="G55" s="234"/>
      <c r="H55" s="234"/>
      <c r="I55" s="234"/>
      <c r="J55" s="235"/>
      <c r="K55" s="125"/>
      <c r="L55" s="126"/>
      <c r="M55" s="126"/>
      <c r="N55" s="126"/>
      <c r="O55" s="126"/>
      <c r="P55" s="126"/>
      <c r="Q55" s="126"/>
      <c r="R55" s="126"/>
      <c r="S55" s="126"/>
      <c r="T55" s="126"/>
      <c r="U55" s="127"/>
      <c r="V55" s="157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266"/>
      <c r="AI55" s="157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266"/>
      <c r="BF55" s="157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21"/>
      <c r="BU55" s="198"/>
      <c r="BV55" s="199"/>
      <c r="BW55" s="199"/>
      <c r="BX55" s="199"/>
      <c r="BY55" s="200"/>
      <c r="BZ55" s="295"/>
      <c r="CA55" s="295"/>
      <c r="CB55" s="295"/>
      <c r="CC55" s="295"/>
      <c r="CD55" s="29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DD55" s="58" t="s">
        <v>60</v>
      </c>
      <c r="DE55" s="57">
        <v>750</v>
      </c>
      <c r="DF55" s="57">
        <v>700</v>
      </c>
      <c r="DG55" s="57">
        <v>650</v>
      </c>
      <c r="DH55" s="57"/>
      <c r="DI55" s="57"/>
      <c r="DJ55" s="57"/>
    </row>
    <row r="56" spans="3:114" ht="7.5" customHeight="1">
      <c r="C56" s="106"/>
      <c r="D56" s="107"/>
      <c r="E56" s="233"/>
      <c r="F56" s="234"/>
      <c r="G56" s="234"/>
      <c r="H56" s="234"/>
      <c r="I56" s="234"/>
      <c r="J56" s="235"/>
      <c r="K56" s="230" t="s">
        <v>13</v>
      </c>
      <c r="L56" s="231"/>
      <c r="M56" s="231"/>
      <c r="N56" s="231"/>
      <c r="O56" s="231"/>
      <c r="P56" s="231"/>
      <c r="Q56" s="231"/>
      <c r="R56" s="231"/>
      <c r="S56" s="231"/>
      <c r="T56" s="231"/>
      <c r="U56" s="232"/>
      <c r="V56" s="128" t="s">
        <v>94</v>
      </c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30"/>
      <c r="AI56" s="128" t="s">
        <v>111</v>
      </c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30"/>
      <c r="BF56" s="82" t="s">
        <v>29</v>
      </c>
      <c r="BG56" s="297"/>
      <c r="BH56" s="297"/>
      <c r="BI56" s="297"/>
      <c r="BJ56" s="297"/>
      <c r="BK56" s="297"/>
      <c r="BL56" s="326"/>
      <c r="BM56" s="326"/>
      <c r="BN56" s="326"/>
      <c r="BO56" s="326"/>
      <c r="BP56" s="326"/>
      <c r="BQ56" s="300" t="s">
        <v>41</v>
      </c>
      <c r="BR56" s="328"/>
      <c r="BS56" s="328"/>
      <c r="BT56" s="45"/>
      <c r="BU56" s="238">
        <f>IF(OR(BL59="",BL56=""),"",IF(BL56&lt;=AS59,"〇",""))</f>
      </c>
      <c r="BV56" s="214"/>
      <c r="BW56" s="214"/>
      <c r="BX56" s="214"/>
      <c r="BY56" s="286"/>
      <c r="BZ56" s="213">
        <f>IF(OR(BL56="",BL59=""),"",IF(BL56&gt;AS59,"〇",""))</f>
      </c>
      <c r="CA56" s="214"/>
      <c r="CB56" s="214"/>
      <c r="CC56" s="214"/>
      <c r="CD56" s="215"/>
      <c r="CE56" s="186" t="s">
        <v>59</v>
      </c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8"/>
      <c r="DD56" s="58" t="s">
        <v>61</v>
      </c>
      <c r="DE56" s="57">
        <v>1100</v>
      </c>
      <c r="DF56" s="57">
        <v>1000</v>
      </c>
      <c r="DG56" s="57">
        <v>950</v>
      </c>
      <c r="DH56" s="57"/>
      <c r="DI56" s="57" t="s">
        <v>67</v>
      </c>
      <c r="DJ56" s="57">
        <v>2</v>
      </c>
    </row>
    <row r="57" spans="3:114" ht="7.5" customHeight="1">
      <c r="C57" s="106"/>
      <c r="D57" s="107"/>
      <c r="E57" s="233"/>
      <c r="F57" s="234"/>
      <c r="G57" s="234"/>
      <c r="H57" s="234"/>
      <c r="I57" s="234"/>
      <c r="J57" s="235"/>
      <c r="K57" s="233"/>
      <c r="L57" s="234"/>
      <c r="M57" s="234"/>
      <c r="N57" s="234"/>
      <c r="O57" s="234"/>
      <c r="P57" s="234"/>
      <c r="Q57" s="234"/>
      <c r="R57" s="234"/>
      <c r="S57" s="234"/>
      <c r="T57" s="234"/>
      <c r="U57" s="235"/>
      <c r="V57" s="131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3"/>
      <c r="AI57" s="131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3"/>
      <c r="BF57" s="298"/>
      <c r="BG57" s="297"/>
      <c r="BH57" s="297"/>
      <c r="BI57" s="297"/>
      <c r="BJ57" s="297"/>
      <c r="BK57" s="297"/>
      <c r="BL57" s="302"/>
      <c r="BM57" s="302"/>
      <c r="BN57" s="302"/>
      <c r="BO57" s="302"/>
      <c r="BP57" s="302"/>
      <c r="BQ57" s="328"/>
      <c r="BR57" s="328"/>
      <c r="BS57" s="328"/>
      <c r="BT57" s="45"/>
      <c r="BU57" s="239"/>
      <c r="BV57" s="217"/>
      <c r="BW57" s="217"/>
      <c r="BX57" s="217"/>
      <c r="BY57" s="287"/>
      <c r="BZ57" s="216"/>
      <c r="CA57" s="217"/>
      <c r="CB57" s="217"/>
      <c r="CC57" s="217"/>
      <c r="CD57" s="218"/>
      <c r="CE57" s="131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3"/>
      <c r="DD57" s="58" t="s">
        <v>62</v>
      </c>
      <c r="DE57" s="57">
        <v>2200</v>
      </c>
      <c r="DF57" s="57">
        <v>1900</v>
      </c>
      <c r="DG57" s="57">
        <v>1650</v>
      </c>
      <c r="DH57" s="57"/>
      <c r="DI57" s="57" t="s">
        <v>68</v>
      </c>
      <c r="DJ57" s="57">
        <v>3</v>
      </c>
    </row>
    <row r="58" spans="3:114" ht="7.5" customHeight="1">
      <c r="C58" s="106"/>
      <c r="D58" s="107"/>
      <c r="E58" s="233"/>
      <c r="F58" s="234"/>
      <c r="G58" s="234"/>
      <c r="H58" s="234"/>
      <c r="I58" s="234"/>
      <c r="J58" s="235"/>
      <c r="K58" s="233"/>
      <c r="L58" s="234"/>
      <c r="M58" s="234"/>
      <c r="N58" s="234"/>
      <c r="O58" s="234"/>
      <c r="P58" s="234"/>
      <c r="Q58" s="234"/>
      <c r="R58" s="234"/>
      <c r="S58" s="234"/>
      <c r="T58" s="234"/>
      <c r="U58" s="235"/>
      <c r="V58" s="131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3"/>
      <c r="AI58" s="131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3"/>
      <c r="BF58" s="10"/>
      <c r="BG58" s="11"/>
      <c r="BH58" s="11"/>
      <c r="BI58" s="11"/>
      <c r="BJ58" s="11"/>
      <c r="BK58" s="11"/>
      <c r="BL58" s="270"/>
      <c r="BM58" s="270"/>
      <c r="BN58" s="270"/>
      <c r="BO58" s="270"/>
      <c r="BP58" s="270"/>
      <c r="BQ58" s="11"/>
      <c r="BR58" s="11"/>
      <c r="BS58" s="11"/>
      <c r="BT58" s="45"/>
      <c r="BU58" s="239"/>
      <c r="BV58" s="217"/>
      <c r="BW58" s="217"/>
      <c r="BX58" s="217"/>
      <c r="BY58" s="287"/>
      <c r="BZ58" s="216"/>
      <c r="CA58" s="217"/>
      <c r="CB58" s="217"/>
      <c r="CC58" s="217"/>
      <c r="CD58" s="218"/>
      <c r="CE58" s="131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3"/>
      <c r="DD58" s="58" t="s">
        <v>63</v>
      </c>
      <c r="DE58" s="57">
        <v>2800</v>
      </c>
      <c r="DF58" s="57">
        <v>2400</v>
      </c>
      <c r="DG58" s="57">
        <v>2100</v>
      </c>
      <c r="DH58" s="57"/>
      <c r="DI58" s="57" t="s">
        <v>44</v>
      </c>
      <c r="DJ58" s="57">
        <v>4</v>
      </c>
    </row>
    <row r="59" spans="3:114" ht="7.5" customHeight="1">
      <c r="C59" s="106"/>
      <c r="D59" s="107"/>
      <c r="E59" s="233"/>
      <c r="F59" s="234"/>
      <c r="G59" s="234"/>
      <c r="H59" s="234"/>
      <c r="I59" s="234"/>
      <c r="J59" s="235"/>
      <c r="K59" s="233"/>
      <c r="L59" s="234"/>
      <c r="M59" s="234"/>
      <c r="N59" s="234"/>
      <c r="O59" s="234"/>
      <c r="P59" s="234"/>
      <c r="Q59" s="234"/>
      <c r="R59" s="234"/>
      <c r="S59" s="234"/>
      <c r="T59" s="234"/>
      <c r="U59" s="235"/>
      <c r="V59" s="131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3"/>
      <c r="AI59" s="26"/>
      <c r="AJ59" s="33"/>
      <c r="AK59" s="44"/>
      <c r="AL59" s="44"/>
      <c r="AM59" s="44"/>
      <c r="AN59" s="83" t="s">
        <v>22</v>
      </c>
      <c r="AO59" s="190"/>
      <c r="AP59" s="190"/>
      <c r="AQ59" s="190"/>
      <c r="AR59" s="190"/>
      <c r="AS59" s="267" t="str">
        <f>IF(ISERROR(IF(AU6="","?",IF(AU6="GeN2 P",DE10,DE11))),"?",IF(AU6="","?",IF(AU6="GeN2 P",DE10,DE11)))</f>
        <v>?</v>
      </c>
      <c r="AT59" s="268"/>
      <c r="AU59" s="268"/>
      <c r="AV59" s="268"/>
      <c r="AW59" s="268"/>
      <c r="AX59" s="269"/>
      <c r="AY59" s="279" t="s">
        <v>42</v>
      </c>
      <c r="AZ59" s="279"/>
      <c r="BA59" s="279"/>
      <c r="BB59" s="33"/>
      <c r="BC59" s="36"/>
      <c r="BD59" s="36"/>
      <c r="BE59" s="27"/>
      <c r="BF59" s="82" t="s">
        <v>30</v>
      </c>
      <c r="BG59" s="83"/>
      <c r="BH59" s="83"/>
      <c r="BI59" s="83"/>
      <c r="BJ59" s="83"/>
      <c r="BK59" s="83"/>
      <c r="BL59" s="301"/>
      <c r="BM59" s="301"/>
      <c r="BN59" s="301"/>
      <c r="BO59" s="301"/>
      <c r="BP59" s="301"/>
      <c r="BQ59" s="299" t="s">
        <v>42</v>
      </c>
      <c r="BR59" s="300"/>
      <c r="BS59" s="300"/>
      <c r="BT59" s="45"/>
      <c r="BU59" s="239"/>
      <c r="BV59" s="217"/>
      <c r="BW59" s="217"/>
      <c r="BX59" s="217"/>
      <c r="BY59" s="287"/>
      <c r="BZ59" s="216"/>
      <c r="CA59" s="217"/>
      <c r="CB59" s="217"/>
      <c r="CC59" s="217"/>
      <c r="CD59" s="218"/>
      <c r="CE59" s="131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3"/>
      <c r="DD59" s="57"/>
      <c r="DE59" s="57"/>
      <c r="DF59" s="57"/>
      <c r="DG59" s="57"/>
      <c r="DH59" s="57"/>
      <c r="DI59" s="57"/>
      <c r="DJ59" s="57"/>
    </row>
    <row r="60" spans="3:98" ht="7.5" customHeight="1">
      <c r="C60" s="106"/>
      <c r="D60" s="107"/>
      <c r="E60" s="233"/>
      <c r="F60" s="234"/>
      <c r="G60" s="234"/>
      <c r="H60" s="234"/>
      <c r="I60" s="234"/>
      <c r="J60" s="235"/>
      <c r="K60" s="233"/>
      <c r="L60" s="234"/>
      <c r="M60" s="234"/>
      <c r="N60" s="234"/>
      <c r="O60" s="234"/>
      <c r="P60" s="234"/>
      <c r="Q60" s="234"/>
      <c r="R60" s="234"/>
      <c r="S60" s="234"/>
      <c r="T60" s="234"/>
      <c r="U60" s="235"/>
      <c r="V60" s="131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3"/>
      <c r="AI60" s="26"/>
      <c r="AJ60" s="44"/>
      <c r="AK60" s="44"/>
      <c r="AL60" s="44"/>
      <c r="AM60" s="44"/>
      <c r="AN60" s="190"/>
      <c r="AO60" s="190"/>
      <c r="AP60" s="190"/>
      <c r="AQ60" s="190"/>
      <c r="AR60" s="190"/>
      <c r="AS60" s="335"/>
      <c r="AT60" s="335"/>
      <c r="AU60" s="335"/>
      <c r="AV60" s="335"/>
      <c r="AW60" s="335"/>
      <c r="AX60" s="336"/>
      <c r="AY60" s="279"/>
      <c r="AZ60" s="279"/>
      <c r="BA60" s="279"/>
      <c r="BB60" s="36"/>
      <c r="BC60" s="36"/>
      <c r="BD60" s="36"/>
      <c r="BE60" s="27"/>
      <c r="BF60" s="82"/>
      <c r="BG60" s="83"/>
      <c r="BH60" s="83"/>
      <c r="BI60" s="83"/>
      <c r="BJ60" s="83"/>
      <c r="BK60" s="83"/>
      <c r="BL60" s="302"/>
      <c r="BM60" s="302"/>
      <c r="BN60" s="302"/>
      <c r="BO60" s="302"/>
      <c r="BP60" s="302"/>
      <c r="BQ60" s="300"/>
      <c r="BR60" s="300"/>
      <c r="BS60" s="300"/>
      <c r="BT60" s="45"/>
      <c r="BU60" s="239"/>
      <c r="BV60" s="217"/>
      <c r="BW60" s="217"/>
      <c r="BX60" s="217"/>
      <c r="BY60" s="287"/>
      <c r="BZ60" s="216"/>
      <c r="CA60" s="217"/>
      <c r="CB60" s="217"/>
      <c r="CC60" s="217"/>
      <c r="CD60" s="218"/>
      <c r="CE60" s="131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3"/>
    </row>
    <row r="61" spans="3:98" ht="7.5" customHeight="1">
      <c r="C61" s="106"/>
      <c r="D61" s="107"/>
      <c r="E61" s="233"/>
      <c r="F61" s="234"/>
      <c r="G61" s="234"/>
      <c r="H61" s="234"/>
      <c r="I61" s="234"/>
      <c r="J61" s="235"/>
      <c r="K61" s="280"/>
      <c r="L61" s="281"/>
      <c r="M61" s="281"/>
      <c r="N61" s="281"/>
      <c r="O61" s="281"/>
      <c r="P61" s="281"/>
      <c r="Q61" s="281"/>
      <c r="R61" s="281"/>
      <c r="S61" s="281"/>
      <c r="T61" s="281"/>
      <c r="U61" s="282"/>
      <c r="V61" s="283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5"/>
      <c r="AI61" s="16"/>
      <c r="AJ61" s="17"/>
      <c r="AK61" s="43"/>
      <c r="AL61" s="43"/>
      <c r="AM61" s="43"/>
      <c r="AN61" s="43"/>
      <c r="AO61" s="18"/>
      <c r="AP61" s="18"/>
      <c r="AQ61" s="18"/>
      <c r="AR61" s="18"/>
      <c r="AS61" s="18"/>
      <c r="AT61" s="18"/>
      <c r="AU61" s="14"/>
      <c r="AV61" s="14"/>
      <c r="AW61" s="14"/>
      <c r="AX61" s="14"/>
      <c r="AY61" s="17"/>
      <c r="AZ61" s="17"/>
      <c r="BA61" s="17"/>
      <c r="BB61" s="17"/>
      <c r="BC61" s="17"/>
      <c r="BD61" s="17"/>
      <c r="BE61" s="19"/>
      <c r="BF61" s="40"/>
      <c r="BG61" s="41"/>
      <c r="BH61" s="41"/>
      <c r="BI61" s="41"/>
      <c r="BJ61" s="41"/>
      <c r="BK61" s="41"/>
      <c r="BL61" s="199"/>
      <c r="BM61" s="199"/>
      <c r="BN61" s="199"/>
      <c r="BO61" s="199"/>
      <c r="BP61" s="199"/>
      <c r="BQ61" s="41"/>
      <c r="BR61" s="41"/>
      <c r="BS61" s="41"/>
      <c r="BT61" s="41"/>
      <c r="BU61" s="288"/>
      <c r="BV61" s="289"/>
      <c r="BW61" s="289"/>
      <c r="BX61" s="289"/>
      <c r="BY61" s="290"/>
      <c r="BZ61" s="303"/>
      <c r="CA61" s="289"/>
      <c r="CB61" s="289"/>
      <c r="CC61" s="289"/>
      <c r="CD61" s="304"/>
      <c r="CE61" s="134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6"/>
    </row>
    <row r="62" spans="3:114" ht="7.5" customHeight="1">
      <c r="C62" s="106"/>
      <c r="D62" s="107"/>
      <c r="E62" s="233"/>
      <c r="F62" s="234"/>
      <c r="G62" s="234"/>
      <c r="H62" s="234"/>
      <c r="I62" s="234"/>
      <c r="J62" s="235"/>
      <c r="K62" s="98" t="s">
        <v>109</v>
      </c>
      <c r="L62" s="181"/>
      <c r="M62" s="181"/>
      <c r="N62" s="181"/>
      <c r="O62" s="181"/>
      <c r="P62" s="181"/>
      <c r="Q62" s="181"/>
      <c r="R62" s="181"/>
      <c r="S62" s="181"/>
      <c r="T62" s="181"/>
      <c r="U62" s="182"/>
      <c r="V62" s="180" t="s">
        <v>10</v>
      </c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2"/>
      <c r="AI62" s="98" t="s">
        <v>112</v>
      </c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2"/>
      <c r="BF62" s="177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20"/>
      <c r="BU62" s="192"/>
      <c r="BV62" s="193"/>
      <c r="BW62" s="193"/>
      <c r="BX62" s="193"/>
      <c r="BY62" s="194"/>
      <c r="BZ62" s="203"/>
      <c r="CA62" s="196"/>
      <c r="CB62" s="196"/>
      <c r="CC62" s="196"/>
      <c r="CD62" s="204"/>
      <c r="CE62" s="276" t="s">
        <v>56</v>
      </c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DD62" s="57" t="e">
        <f>VLOOKUP(AU8,DI56:DJ58,2,0)</f>
        <v>#N/A</v>
      </c>
      <c r="DE62" s="57" t="s">
        <v>67</v>
      </c>
      <c r="DF62" s="59" t="s">
        <v>89</v>
      </c>
      <c r="DG62" s="59" t="s">
        <v>44</v>
      </c>
      <c r="DH62" s="57"/>
      <c r="DI62" s="57"/>
      <c r="DJ62" s="57"/>
    </row>
    <row r="63" spans="3:114" ht="7.5" customHeight="1">
      <c r="C63" s="106"/>
      <c r="D63" s="107"/>
      <c r="E63" s="233"/>
      <c r="F63" s="234"/>
      <c r="G63" s="234"/>
      <c r="H63" s="234"/>
      <c r="I63" s="234"/>
      <c r="J63" s="235"/>
      <c r="K63" s="180"/>
      <c r="L63" s="181"/>
      <c r="M63" s="181"/>
      <c r="N63" s="181"/>
      <c r="O63" s="181"/>
      <c r="P63" s="181"/>
      <c r="Q63" s="181"/>
      <c r="R63" s="181"/>
      <c r="S63" s="181"/>
      <c r="T63" s="181"/>
      <c r="U63" s="182"/>
      <c r="V63" s="180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2"/>
      <c r="AI63" s="180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2"/>
      <c r="BF63" s="180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20"/>
      <c r="BU63" s="195"/>
      <c r="BV63" s="196"/>
      <c r="BW63" s="196"/>
      <c r="BX63" s="196"/>
      <c r="BY63" s="197"/>
      <c r="BZ63" s="203"/>
      <c r="CA63" s="196"/>
      <c r="CB63" s="196"/>
      <c r="CC63" s="196"/>
      <c r="CD63" s="204"/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  <c r="CO63" s="276"/>
      <c r="CP63" s="276"/>
      <c r="CQ63" s="276"/>
      <c r="CR63" s="276"/>
      <c r="CS63" s="276"/>
      <c r="CT63" s="276"/>
      <c r="DD63" s="58" t="s">
        <v>60</v>
      </c>
      <c r="DE63" s="59" t="s">
        <v>87</v>
      </c>
      <c r="DF63" s="59" t="s">
        <v>87</v>
      </c>
      <c r="DG63" s="59" t="s">
        <v>87</v>
      </c>
      <c r="DH63" s="57"/>
      <c r="DI63" s="57"/>
      <c r="DJ63" s="57"/>
    </row>
    <row r="64" spans="3:114" ht="7.5" customHeight="1">
      <c r="C64" s="108"/>
      <c r="D64" s="109"/>
      <c r="E64" s="254"/>
      <c r="F64" s="255"/>
      <c r="G64" s="255"/>
      <c r="H64" s="255"/>
      <c r="I64" s="255"/>
      <c r="J64" s="256"/>
      <c r="K64" s="183"/>
      <c r="L64" s="184"/>
      <c r="M64" s="184"/>
      <c r="N64" s="184"/>
      <c r="O64" s="184"/>
      <c r="P64" s="184"/>
      <c r="Q64" s="184"/>
      <c r="R64" s="184"/>
      <c r="S64" s="184"/>
      <c r="T64" s="184"/>
      <c r="U64" s="185"/>
      <c r="V64" s="183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5"/>
      <c r="AI64" s="183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5"/>
      <c r="BF64" s="183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22"/>
      <c r="BU64" s="308"/>
      <c r="BV64" s="242"/>
      <c r="BW64" s="242"/>
      <c r="BX64" s="242"/>
      <c r="BY64" s="327"/>
      <c r="BZ64" s="273"/>
      <c r="CA64" s="242"/>
      <c r="CB64" s="242"/>
      <c r="CC64" s="242"/>
      <c r="CD64" s="274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  <c r="CS64" s="276"/>
      <c r="CT64" s="276"/>
      <c r="DD64" s="58" t="s">
        <v>61</v>
      </c>
      <c r="DE64" s="59" t="s">
        <v>87</v>
      </c>
      <c r="DF64" s="59" t="s">
        <v>88</v>
      </c>
      <c r="DG64" s="59" t="s">
        <v>87</v>
      </c>
      <c r="DH64" s="57"/>
      <c r="DI64" s="57"/>
      <c r="DJ64" s="57"/>
    </row>
    <row r="65" spans="3:114" ht="7.5" customHeight="1">
      <c r="C65" s="275" t="s">
        <v>97</v>
      </c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DD65" s="58" t="s">
        <v>62</v>
      </c>
      <c r="DE65" s="59" t="s">
        <v>88</v>
      </c>
      <c r="DF65" s="59" t="s">
        <v>88</v>
      </c>
      <c r="DG65" s="59" t="s">
        <v>87</v>
      </c>
      <c r="DH65" s="57"/>
      <c r="DI65" s="57"/>
      <c r="DJ65" s="57"/>
    </row>
    <row r="66" spans="3:114" ht="7.5" customHeight="1"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DD66" s="58" t="s">
        <v>63</v>
      </c>
      <c r="DE66" s="59" t="s">
        <v>87</v>
      </c>
      <c r="DF66" s="59" t="s">
        <v>88</v>
      </c>
      <c r="DG66" s="59" t="s">
        <v>87</v>
      </c>
      <c r="DH66" s="57"/>
      <c r="DI66" s="57"/>
      <c r="DJ66" s="57"/>
    </row>
    <row r="67" spans="3:82" ht="7.5" customHeight="1"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</row>
    <row r="68" spans="3:82" ht="7.5" customHeight="1">
      <c r="C68" s="278" t="s">
        <v>23</v>
      </c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</row>
    <row r="69" spans="3:82" ht="7.5" customHeight="1"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</row>
    <row r="70" spans="3:111" ht="7.5" customHeight="1">
      <c r="C70" s="277" t="s">
        <v>24</v>
      </c>
      <c r="D70" s="277"/>
      <c r="E70" s="277"/>
      <c r="F70" s="277" t="s">
        <v>0</v>
      </c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 t="s">
        <v>1</v>
      </c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 t="s">
        <v>25</v>
      </c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 t="s">
        <v>26</v>
      </c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277"/>
      <c r="BZ70" s="275" t="s">
        <v>27</v>
      </c>
      <c r="CA70" s="276"/>
      <c r="CB70" s="276"/>
      <c r="CC70" s="276"/>
      <c r="CD70" s="276"/>
      <c r="DD70" s="57" t="s">
        <v>50</v>
      </c>
      <c r="DE70" s="60" t="e">
        <f>VLOOKUP(BE8,DF71:DG74,2,0)</f>
        <v>#N/A</v>
      </c>
      <c r="DF70" s="57"/>
      <c r="DG70" s="57"/>
    </row>
    <row r="71" spans="3:111" ht="7.5" customHeight="1"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6"/>
      <c r="CA71" s="276"/>
      <c r="CB71" s="276"/>
      <c r="CC71" s="276"/>
      <c r="CD71" s="276"/>
      <c r="DD71" s="57" t="s">
        <v>51</v>
      </c>
      <c r="DE71" s="57" t="e">
        <f>VLOOKUP(BE8,DF75:DG78,2,0)</f>
        <v>#N/A</v>
      </c>
      <c r="DF71" s="57" t="s">
        <v>45</v>
      </c>
      <c r="DG71" s="57">
        <v>960</v>
      </c>
    </row>
    <row r="72" spans="3:111" ht="7.5" customHeight="1"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6"/>
      <c r="CA72" s="276"/>
      <c r="CB72" s="276"/>
      <c r="CC72" s="276"/>
      <c r="CD72" s="276"/>
      <c r="DD72" s="57"/>
      <c r="DE72" s="57"/>
      <c r="DF72" s="57" t="s">
        <v>46</v>
      </c>
      <c r="DG72" s="61">
        <v>1520</v>
      </c>
    </row>
    <row r="73" spans="3:111" ht="7.5" customHeight="1">
      <c r="C73" s="75"/>
      <c r="D73" s="75"/>
      <c r="E73" s="75"/>
      <c r="F73" s="76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8"/>
      <c r="V73" s="271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DD73" s="57"/>
      <c r="DE73" s="57"/>
      <c r="DF73" s="57" t="s">
        <v>52</v>
      </c>
      <c r="DG73" s="61">
        <v>3030</v>
      </c>
    </row>
    <row r="74" spans="3:111" ht="7.5" customHeight="1">
      <c r="C74" s="75"/>
      <c r="D74" s="75"/>
      <c r="E74" s="75"/>
      <c r="F74" s="79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1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DD74" s="57"/>
      <c r="DE74" s="57"/>
      <c r="DF74" s="57" t="s">
        <v>53</v>
      </c>
      <c r="DG74" s="61">
        <v>3970</v>
      </c>
    </row>
    <row r="75" spans="3:111" ht="7.5" customHeight="1">
      <c r="C75" s="75"/>
      <c r="D75" s="75"/>
      <c r="E75" s="75"/>
      <c r="F75" s="7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8"/>
      <c r="V75" s="271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  <c r="BS75" s="271"/>
      <c r="BT75" s="271"/>
      <c r="BU75" s="271"/>
      <c r="BV75" s="271"/>
      <c r="BW75" s="271"/>
      <c r="BX75" s="271"/>
      <c r="BY75" s="271"/>
      <c r="BZ75" s="271"/>
      <c r="CA75" s="271"/>
      <c r="CB75" s="271"/>
      <c r="CC75" s="271"/>
      <c r="CD75" s="271"/>
      <c r="DD75" s="57"/>
      <c r="DE75" s="57"/>
      <c r="DF75" s="57" t="s">
        <v>54</v>
      </c>
      <c r="DG75" s="61">
        <v>750</v>
      </c>
    </row>
    <row r="76" spans="3:111" ht="7.5" customHeight="1">
      <c r="C76" s="75"/>
      <c r="D76" s="75"/>
      <c r="E76" s="75"/>
      <c r="F76" s="79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1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  <c r="BS76" s="271"/>
      <c r="BT76" s="271"/>
      <c r="BU76" s="271"/>
      <c r="BV76" s="271"/>
      <c r="BW76" s="271"/>
      <c r="BX76" s="271"/>
      <c r="BY76" s="271"/>
      <c r="BZ76" s="271"/>
      <c r="CA76" s="271"/>
      <c r="CB76" s="271"/>
      <c r="CC76" s="271"/>
      <c r="CD76" s="271"/>
      <c r="DD76" s="57"/>
      <c r="DE76" s="57"/>
      <c r="DF76" s="57" t="s">
        <v>55</v>
      </c>
      <c r="DG76" s="61">
        <v>1000</v>
      </c>
    </row>
    <row r="77" spans="3:111" ht="7.5" customHeight="1">
      <c r="C77" s="75"/>
      <c r="D77" s="75"/>
      <c r="E77" s="75"/>
      <c r="F77" s="76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8"/>
      <c r="V77" s="271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DD77" s="57"/>
      <c r="DE77" s="57"/>
      <c r="DF77" s="57" t="s">
        <v>52</v>
      </c>
      <c r="DG77" s="57" t="s">
        <v>43</v>
      </c>
    </row>
    <row r="78" spans="3:111" ht="7.5" customHeight="1">
      <c r="C78" s="75"/>
      <c r="D78" s="75"/>
      <c r="E78" s="75"/>
      <c r="F78" s="79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1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DD78" s="57"/>
      <c r="DE78" s="57"/>
      <c r="DF78" s="57" t="s">
        <v>35</v>
      </c>
      <c r="DG78" s="57" t="s">
        <v>43</v>
      </c>
    </row>
    <row r="79" spans="3:82" ht="7.5" customHeight="1">
      <c r="C79" s="75"/>
      <c r="D79" s="75"/>
      <c r="E79" s="75"/>
      <c r="F79" s="76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8"/>
      <c r="V79" s="271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</row>
    <row r="80" spans="3:82" ht="7.5" customHeight="1">
      <c r="C80" s="75"/>
      <c r="D80" s="75"/>
      <c r="E80" s="75"/>
      <c r="F80" s="79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1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71"/>
      <c r="CA80" s="271"/>
      <c r="CB80" s="271"/>
      <c r="CC80" s="271"/>
      <c r="CD80" s="271"/>
    </row>
    <row r="81" spans="3:82" ht="7.5" customHeight="1">
      <c r="C81" s="75"/>
      <c r="D81" s="75"/>
      <c r="E81" s="75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8"/>
      <c r="V81" s="271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71"/>
      <c r="CA81" s="271"/>
      <c r="CB81" s="271"/>
      <c r="CC81" s="271"/>
      <c r="CD81" s="271"/>
    </row>
    <row r="82" spans="3:82" ht="7.5" customHeight="1">
      <c r="C82" s="75"/>
      <c r="D82" s="75"/>
      <c r="E82" s="75"/>
      <c r="F82" s="79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1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271"/>
      <c r="BU82" s="271"/>
      <c r="BV82" s="271"/>
      <c r="BW82" s="271"/>
      <c r="BX82" s="271"/>
      <c r="BY82" s="271"/>
      <c r="BZ82" s="271"/>
      <c r="CA82" s="271"/>
      <c r="CB82" s="271"/>
      <c r="CC82" s="271"/>
      <c r="CD82" s="271"/>
    </row>
    <row r="83" spans="3:82" ht="7.5" customHeight="1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</row>
    <row r="84" spans="3:82" ht="7.5" customHeight="1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</row>
    <row r="85" spans="3:82" ht="7.5" customHeight="1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</row>
    <row r="86" spans="3:82" ht="7.5" customHeigh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</row>
    <row r="87" spans="3:82" ht="7.5" customHeight="1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</row>
    <row r="88" spans="3:82" ht="7.5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3:82" ht="7.5" customHeight="1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3:82" ht="7.5" customHeigh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3:82" ht="7.5" customHeight="1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3:82" ht="7.5" customHeight="1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3:82" ht="7.5" customHeight="1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3:82" ht="7.5" customHeight="1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3:82" ht="7.5" customHeight="1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3:82" ht="7.5" customHeight="1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</row>
    <row r="97" spans="3:82" ht="7.5" customHeight="1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3:82" ht="7.5" customHeight="1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3:82" ht="7.5" customHeight="1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</row>
    <row r="100" spans="3:82" ht="7.5" customHeight="1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3:82" ht="7.5" customHeight="1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3:82" ht="7.5" customHeight="1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3:82" ht="7.5" customHeight="1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3:82" ht="7.5" customHeight="1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3:82" ht="7.5" customHeight="1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3:82" ht="7.5" customHeight="1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3:82" ht="7.5" customHeight="1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3:82" ht="7.5" customHeight="1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3:82" ht="7.5" customHeight="1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3:82" ht="7.5" customHeight="1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3:82" ht="7.5" customHeight="1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3:82" ht="7.5" customHeight="1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3:82" ht="7.5" customHeight="1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</row>
    <row r="114" spans="3:82" ht="7.5" customHeight="1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</row>
    <row r="115" spans="3:82" ht="7.5" customHeight="1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</row>
    <row r="116" spans="3:82" ht="7.5" customHeight="1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</row>
    <row r="117" spans="3:82" ht="7.5" customHeight="1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3:82" ht="7.5" customHeight="1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3:82" ht="7.5" customHeight="1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3:82" ht="7.5" customHeight="1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3:82" ht="7.5" customHeight="1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3:82" ht="7.5" customHeight="1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3:82" ht="7.5" customHeight="1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3:82" ht="7.5" customHeight="1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3:82" ht="7.5" customHeight="1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3:82" ht="7.5" customHeight="1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3:82" ht="7.5" customHeight="1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3:82" ht="7.5" customHeight="1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3:82" ht="7.5" customHeight="1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3:82" ht="7.5" customHeight="1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3:82" ht="7.5" customHeight="1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3:82" ht="7.5" customHeight="1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3:82" ht="7.5" customHeight="1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3:82" ht="7.5" customHeight="1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3:82" ht="7.5" customHeight="1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3:82" ht="7.5" customHeight="1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3:82" ht="7.5" customHeight="1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3:82" ht="7.5" customHeight="1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3:82" ht="7.5" customHeight="1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3:82" ht="7.5" customHeight="1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3:82" ht="7.5" customHeight="1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3:82" ht="7.5" customHeight="1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3:82" ht="7.5" customHeight="1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3:82" ht="7.5" customHeight="1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3:82" ht="7.5" customHeight="1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3:82" ht="7.5" customHeight="1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3:82" ht="7.5" customHeight="1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3:82" ht="7.5" customHeight="1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3:82" ht="7.5" customHeight="1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3:82" ht="7.5" customHeight="1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3:82" ht="7.5" customHeight="1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3:82" ht="7.5" customHeight="1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3:82" ht="7.5" customHeight="1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3:82" ht="7.5" customHeight="1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3:82" ht="7.5" customHeight="1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3:82" ht="7.5" customHeight="1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3:82" ht="7.5" customHeight="1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3:82" ht="7.5" customHeight="1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3:82" ht="7.5" customHeight="1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</row>
    <row r="160" spans="3:82" ht="7.5" customHeight="1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</row>
    <row r="161" spans="3:82" ht="7.5" customHeight="1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</row>
    <row r="162" spans="3:82" ht="7.5" customHeight="1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</row>
    <row r="163" spans="3:82" ht="7.5" customHeight="1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</row>
    <row r="164" spans="3:82" ht="7.5" customHeight="1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</row>
    <row r="165" spans="3:82" ht="7.5" customHeight="1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</row>
    <row r="166" spans="3:82" ht="7.5" customHeight="1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</row>
    <row r="167" spans="3:82" ht="7.5" customHeight="1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</row>
    <row r="168" spans="3:82" ht="7.5" customHeight="1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3:82" ht="7.5" customHeight="1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3:82" ht="7.5" customHeight="1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3:82" ht="7.5" customHeight="1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3:82" ht="7.5" customHeight="1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3:82" ht="7.5" customHeight="1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</row>
    <row r="174" spans="3:82" ht="7.5" customHeight="1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5" spans="3:82" ht="7.5" customHeight="1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</row>
    <row r="176" spans="3:82" ht="7.5" customHeight="1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</row>
    <row r="177" spans="3:82" ht="7.5" customHeight="1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3:82" ht="7.5" customHeight="1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3:82" ht="7.5" customHeight="1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</row>
    <row r="180" spans="3:82" ht="7.5" customHeight="1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</row>
    <row r="181" spans="3:82" ht="15" customHeight="1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</row>
    <row r="182" spans="3:82" ht="15" customHeight="1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3:82" ht="15" customHeight="1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3:82" ht="15" customHeight="1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3:82" ht="15" customHeight="1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3:82" ht="15" customHeight="1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3:82" ht="15" customHeight="1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3:82" ht="15" customHeight="1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3:82" ht="15" customHeight="1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3:82" ht="15" customHeight="1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3:82" ht="15" customHeight="1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3:82" ht="15" customHeight="1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</row>
    <row r="193" spans="3:82" ht="15" customHeight="1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</row>
    <row r="194" spans="3:82" ht="15" customHeight="1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</row>
    <row r="195" spans="3:82" ht="15" customHeight="1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</row>
    <row r="196" spans="3:82" ht="15" customHeight="1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</row>
    <row r="197" spans="3:82" ht="15" customHeight="1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</row>
    <row r="198" spans="3:82" ht="15" customHeight="1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</row>
    <row r="199" spans="3:82" ht="15" customHeight="1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3:82" ht="15" customHeight="1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3:82" ht="15" customHeight="1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3:82" ht="15" customHeight="1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3:82" ht="15" customHeight="1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3:82" ht="15" customHeight="1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3:82" ht="15" customHeight="1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3:82" ht="15" customHeight="1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3:82" ht="15" customHeight="1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3:82" ht="15" customHeight="1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3:82" ht="15" customHeight="1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3:82" ht="15" customHeight="1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3:82" ht="15" customHeight="1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3:82" ht="15" customHeight="1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3:82" ht="15" customHeight="1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3:82" ht="15" customHeight="1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</row>
    <row r="215" spans="3:82" ht="15" customHeight="1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</row>
    <row r="216" spans="3:82" ht="15" customHeight="1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</row>
    <row r="217" spans="3:82" ht="15" customHeight="1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</row>
    <row r="218" spans="3:82" ht="15" customHeight="1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3:82" ht="15" customHeight="1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3:82" ht="15" customHeight="1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3:82" ht="15" customHeight="1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3:82" ht="15" customHeight="1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3:82" ht="15" customHeight="1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3:82" ht="15" customHeight="1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3:82" ht="15" customHeight="1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3:82" ht="15" customHeight="1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3:82" ht="15" customHeight="1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3:82" ht="15" customHeight="1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3:82" ht="15" customHeight="1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3:82" ht="15" customHeight="1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3:82" ht="15" customHeight="1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3:82" ht="15" customHeight="1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3:82" ht="15" customHeight="1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3:82" ht="15" customHeight="1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3:82" ht="15" customHeight="1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3:82" ht="15" customHeight="1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</row>
    <row r="237" spans="3:82" ht="15" customHeight="1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</row>
    <row r="238" spans="3:82" ht="15" customHeight="1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</row>
    <row r="239" spans="3:82" ht="15" customHeight="1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</row>
    <row r="240" spans="3:82" ht="15" customHeight="1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</row>
    <row r="241" spans="3:82" ht="15" customHeight="1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</row>
    <row r="242" spans="3:82" ht="15" customHeight="1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</row>
    <row r="243" spans="3:82" ht="15" customHeight="1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3:82" ht="15" customHeight="1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3:82" ht="15" customHeight="1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3:82" ht="15" customHeight="1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3:82" ht="15" customHeight="1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3:82" ht="15" customHeight="1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3:82" ht="15" customHeight="1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3:82" ht="7.5" customHeight="1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3:82" ht="7.5" customHeight="1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3:82" ht="7.5" customHeight="1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3:82" ht="7.5" customHeight="1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3:82" ht="7.5" customHeight="1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3:82" ht="7.5" customHeight="1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3:82" ht="7.5" customHeight="1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</row>
    <row r="257" spans="3:82" ht="7.5" customHeight="1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</row>
    <row r="258" spans="3:82" ht="7.5" customHeight="1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</row>
    <row r="259" spans="3:82" ht="7.5" customHeight="1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</row>
    <row r="260" spans="3:82" ht="7.5" customHeight="1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spans="3:82" ht="7.5" customHeight="1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</sheetData>
  <sheetProtection password="E90D" sheet="1" formatCells="0"/>
  <mergeCells count="191">
    <mergeCell ref="BU62:BY64"/>
    <mergeCell ref="BQ56:BS57"/>
    <mergeCell ref="V79:AH80"/>
    <mergeCell ref="V81:AH82"/>
    <mergeCell ref="C81:E82"/>
    <mergeCell ref="F81:U82"/>
    <mergeCell ref="AI81:BE82"/>
    <mergeCell ref="BF81:BY82"/>
    <mergeCell ref="BZ81:CD82"/>
    <mergeCell ref="AO49:AU50"/>
    <mergeCell ref="AV49:BD50"/>
    <mergeCell ref="BF50:BI51"/>
    <mergeCell ref="BR50:BT51"/>
    <mergeCell ref="AI77:BE78"/>
    <mergeCell ref="BZ79:CD80"/>
    <mergeCell ref="BN48:BQ49"/>
    <mergeCell ref="BF62:BS64"/>
    <mergeCell ref="BL56:BP57"/>
    <mergeCell ref="D6:M7"/>
    <mergeCell ref="N6:N7"/>
    <mergeCell ref="BJ46:BK47"/>
    <mergeCell ref="BF46:BI47"/>
    <mergeCell ref="AI79:BE80"/>
    <mergeCell ref="BF79:BY80"/>
    <mergeCell ref="AO51:AU52"/>
    <mergeCell ref="AV51:BD52"/>
    <mergeCell ref="AI49:AN52"/>
    <mergeCell ref="BF77:BY78"/>
    <mergeCell ref="BZ30:CD32"/>
    <mergeCell ref="V38:AH40"/>
    <mergeCell ref="AO8:AT9"/>
    <mergeCell ref="BZ38:CD40"/>
    <mergeCell ref="C4:BG5"/>
    <mergeCell ref="BF8:BK9"/>
    <mergeCell ref="AU8:AY9"/>
    <mergeCell ref="AZ8:BE9"/>
    <mergeCell ref="AU6:BE7"/>
    <mergeCell ref="AO6:AT7"/>
    <mergeCell ref="BZ41:CD43"/>
    <mergeCell ref="AI38:BE40"/>
    <mergeCell ref="BF38:BT40"/>
    <mergeCell ref="BU38:BY40"/>
    <mergeCell ref="AI41:BE43"/>
    <mergeCell ref="BF41:BT43"/>
    <mergeCell ref="BU41:BY43"/>
    <mergeCell ref="CE44:CT45"/>
    <mergeCell ref="CE17:CT18"/>
    <mergeCell ref="CE25:CT29"/>
    <mergeCell ref="CE30:CT32"/>
    <mergeCell ref="CE33:CT37"/>
    <mergeCell ref="CE38:CT40"/>
    <mergeCell ref="CE41:CT43"/>
    <mergeCell ref="CE19:CT24"/>
    <mergeCell ref="CE62:CT64"/>
    <mergeCell ref="CE53:CT55"/>
    <mergeCell ref="BF53:BS55"/>
    <mergeCell ref="BU53:BY55"/>
    <mergeCell ref="BZ53:CD55"/>
    <mergeCell ref="BF56:BK57"/>
    <mergeCell ref="BQ59:BS60"/>
    <mergeCell ref="BL59:BP60"/>
    <mergeCell ref="BZ56:CD61"/>
    <mergeCell ref="CE56:CT61"/>
    <mergeCell ref="V70:AH72"/>
    <mergeCell ref="C68:CD69"/>
    <mergeCell ref="BF70:BY72"/>
    <mergeCell ref="AY59:BA60"/>
    <mergeCell ref="C70:E72"/>
    <mergeCell ref="F70:U72"/>
    <mergeCell ref="K56:U61"/>
    <mergeCell ref="V56:AH61"/>
    <mergeCell ref="AI56:BE58"/>
    <mergeCell ref="BU56:BY61"/>
    <mergeCell ref="V77:AH78"/>
    <mergeCell ref="AI70:BE72"/>
    <mergeCell ref="AI73:BE74"/>
    <mergeCell ref="V73:AH74"/>
    <mergeCell ref="BZ77:CD78"/>
    <mergeCell ref="BZ73:CD74"/>
    <mergeCell ref="BZ75:CD76"/>
    <mergeCell ref="BZ70:CD72"/>
    <mergeCell ref="BF73:BY74"/>
    <mergeCell ref="BF75:BY76"/>
    <mergeCell ref="V75:AH76"/>
    <mergeCell ref="AI75:BE76"/>
    <mergeCell ref="BZ62:CD64"/>
    <mergeCell ref="BL61:BP61"/>
    <mergeCell ref="C65:CD67"/>
    <mergeCell ref="AI62:BE64"/>
    <mergeCell ref="K62:U64"/>
    <mergeCell ref="V62:AH64"/>
    <mergeCell ref="C53:D64"/>
    <mergeCell ref="E53:J64"/>
    <mergeCell ref="BZ44:CD45"/>
    <mergeCell ref="K44:U45"/>
    <mergeCell ref="V44:AH45"/>
    <mergeCell ref="AN59:AR60"/>
    <mergeCell ref="AS59:AX60"/>
    <mergeCell ref="V53:AH55"/>
    <mergeCell ref="AI53:BE55"/>
    <mergeCell ref="BJ48:BK49"/>
    <mergeCell ref="BL46:BM47"/>
    <mergeCell ref="BL58:BP58"/>
    <mergeCell ref="C30:D37"/>
    <mergeCell ref="E30:J37"/>
    <mergeCell ref="K30:U32"/>
    <mergeCell ref="V30:AH32"/>
    <mergeCell ref="BU44:BY45"/>
    <mergeCell ref="V33:AH37"/>
    <mergeCell ref="BF30:BT32"/>
    <mergeCell ref="E44:J52"/>
    <mergeCell ref="C44:D52"/>
    <mergeCell ref="BR48:BT49"/>
    <mergeCell ref="BJ34:BM36"/>
    <mergeCell ref="BN34:BS36"/>
    <mergeCell ref="BJ37:BQ37"/>
    <mergeCell ref="BU30:BY32"/>
    <mergeCell ref="C38:D43"/>
    <mergeCell ref="E38:J43"/>
    <mergeCell ref="K38:U40"/>
    <mergeCell ref="AI30:BE32"/>
    <mergeCell ref="K41:U43"/>
    <mergeCell ref="V41:AH43"/>
    <mergeCell ref="AQ34:AT35"/>
    <mergeCell ref="AL34:AP35"/>
    <mergeCell ref="BU17:BY18"/>
    <mergeCell ref="BU33:BY37"/>
    <mergeCell ref="BU10:BZ11"/>
    <mergeCell ref="BF13:BT16"/>
    <mergeCell ref="AI25:BE27"/>
    <mergeCell ref="BU25:BY29"/>
    <mergeCell ref="BU13:CD14"/>
    <mergeCell ref="BZ33:CD37"/>
    <mergeCell ref="K17:U18"/>
    <mergeCell ref="BF17:BT18"/>
    <mergeCell ref="CA10:CD11"/>
    <mergeCell ref="BZ17:CD18"/>
    <mergeCell ref="BZ25:CD29"/>
    <mergeCell ref="AI28:BE29"/>
    <mergeCell ref="BU15:BY16"/>
    <mergeCell ref="BF25:BT26"/>
    <mergeCell ref="BO27:BR28"/>
    <mergeCell ref="BF27:BN28"/>
    <mergeCell ref="K33:U37"/>
    <mergeCell ref="V17:AH18"/>
    <mergeCell ref="V25:AH29"/>
    <mergeCell ref="CE46:CT52"/>
    <mergeCell ref="AI46:BE48"/>
    <mergeCell ref="BM10:BT11"/>
    <mergeCell ref="BU19:BY24"/>
    <mergeCell ref="BZ19:CD24"/>
    <mergeCell ref="K13:U16"/>
    <mergeCell ref="V13:AH16"/>
    <mergeCell ref="C2:CD3"/>
    <mergeCell ref="D8:M9"/>
    <mergeCell ref="N8:N9"/>
    <mergeCell ref="BK4:CC5"/>
    <mergeCell ref="O8:AL9"/>
    <mergeCell ref="AI17:BE18"/>
    <mergeCell ref="C13:J16"/>
    <mergeCell ref="AI13:BE16"/>
    <mergeCell ref="BZ15:CD16"/>
    <mergeCell ref="O6:AL7"/>
    <mergeCell ref="K53:U55"/>
    <mergeCell ref="V46:AH52"/>
    <mergeCell ref="K46:U52"/>
    <mergeCell ref="BU46:BY52"/>
    <mergeCell ref="BR46:BT47"/>
    <mergeCell ref="BF48:BI49"/>
    <mergeCell ref="BN46:BQ47"/>
    <mergeCell ref="BL48:BM49"/>
    <mergeCell ref="BF59:BK60"/>
    <mergeCell ref="BZ46:CD52"/>
    <mergeCell ref="AI44:BE45"/>
    <mergeCell ref="BF44:BT45"/>
    <mergeCell ref="E17:J29"/>
    <mergeCell ref="C17:D29"/>
    <mergeCell ref="AI19:BE24"/>
    <mergeCell ref="K19:U24"/>
    <mergeCell ref="V19:AH24"/>
    <mergeCell ref="BF19:BT24"/>
    <mergeCell ref="AU34:BE35"/>
    <mergeCell ref="K25:U29"/>
    <mergeCell ref="C73:E74"/>
    <mergeCell ref="C75:E76"/>
    <mergeCell ref="C77:E78"/>
    <mergeCell ref="C79:E80"/>
    <mergeCell ref="F73:U74"/>
    <mergeCell ref="F75:U76"/>
    <mergeCell ref="F77:U78"/>
    <mergeCell ref="F79:U80"/>
  </mergeCells>
  <conditionalFormatting sqref="AS59:AX60">
    <cfRule type="cellIs" priority="1" dxfId="1" operator="equal" stopIfTrue="1">
      <formula>"設定無"</formula>
    </cfRule>
  </conditionalFormatting>
  <dataValidations count="10">
    <dataValidation allowBlank="1" showInputMessage="1" showErrorMessage="1" imeMode="off" sqref="BL56:BP60 O6:AL9 BI35:BI36 BH36 BU6:CD7 CP10:CW11 CA10"/>
    <dataValidation type="list" allowBlank="1" showInputMessage="1" showErrorMessage="1" sqref="BK7">
      <formula1>$DH$70:$DH$74</formula1>
    </dataValidation>
    <dataValidation type="list" allowBlank="1" showInputMessage="1" showErrorMessage="1" sqref="AU8:AY9">
      <formula1>$DI$55:$DI$58</formula1>
    </dataValidation>
    <dataValidation allowBlank="1" showInputMessage="1" showErrorMessage="1" imeMode="halfKatakana" sqref="N6 N8"/>
    <dataValidation type="list" allowBlank="1" showInputMessage="1" showErrorMessage="1" sqref="DK21">
      <formula1>$DK$19:$DK$21</formula1>
    </dataValidation>
    <dataValidation type="list" allowBlank="1" showInputMessage="1" showErrorMessage="1" sqref="BF8:BJ9">
      <formula1>$DD$21:$DD$25</formula1>
    </dataValidation>
    <dataValidation type="list" allowBlank="1" showInputMessage="1" showErrorMessage="1" sqref="BT53:BT55 BT62:BT64">
      <formula1>$DU$11:$DU$12</formula1>
    </dataValidation>
    <dataValidation type="list" allowBlank="1" showInputMessage="1" showErrorMessage="1" sqref="BU62:CD64 BU53:CD55 BU30:CD32 BU38:CD45 BV17:BY18 BU17:BU19 CA17:CD18 BZ17:BZ19">
      <formula1>$DL$11:$DL$13</formula1>
    </dataValidation>
    <dataValidation type="list" allowBlank="1" showInputMessage="1" showErrorMessage="1" sqref="BO29:BQ29">
      <formula1>$DT$10:$DT$19</formula1>
    </dataValidation>
    <dataValidation type="list" allowBlank="1" showInputMessage="1" showErrorMessage="1" sqref="BO27:BR28">
      <formula1>$DK$10:$DK$19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scale="99" r:id="rId3"/>
  <headerFooter alignWithMargins="0">
    <oddFooter>&amp;C版権所有：日本オーチス・エレベータ株式会社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2020-12-11T04:34:36Z</cp:lastPrinted>
  <dcterms:created xsi:type="dcterms:W3CDTF">2009-08-17T04:44:12Z</dcterms:created>
  <dcterms:modified xsi:type="dcterms:W3CDTF">2024-01-26T05:15:53Z</dcterms:modified>
  <cp:category/>
  <cp:version/>
  <cp:contentType/>
  <cp:contentStatus/>
</cp:coreProperties>
</file>