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4140" tabRatio="854" activeTab="0"/>
  </bookViews>
  <sheets>
    <sheet name="ENNNUN－0866T" sheetId="1" r:id="rId1"/>
  </sheets>
  <definedNames>
    <definedName name="_xlnm.Print_Area" localSheetId="0">'ENNNUN－0866T'!$C$2:$CD$81</definedName>
    <definedName name="_xlnm.Print_Titles" localSheetId="0">'ENNNUN－0866T'!$2:$12</definedName>
  </definedNames>
  <calcPr fullCalcOnLoad="1"/>
</workbook>
</file>

<file path=xl/comments1.xml><?xml version="1.0" encoding="utf-8"?>
<comments xmlns="http://schemas.openxmlformats.org/spreadsheetml/2006/main">
  <authors>
    <author>Otis User</author>
    <author>koyashit</author>
    <author>UTC SOE User</author>
    <author>Takashi Ichinowatari</author>
  </authors>
  <commentList>
    <comment ref="AS58" authorId="0">
      <text>
        <r>
          <rPr>
            <sz val="8"/>
            <rFont val="ＭＳ Ｐゴシック"/>
            <family val="3"/>
          </rPr>
          <t>積載･速度により規定値が変る｡</t>
        </r>
      </text>
    </comment>
    <comment ref="AQ33" authorId="0">
      <text>
        <r>
          <rPr>
            <sz val="8"/>
            <rFont val="ＭＳ Ｐゴシック"/>
            <family val="3"/>
          </rPr>
          <t>速度により規定値が変る｡</t>
        </r>
      </text>
    </comment>
    <comment ref="O6" authorId="1">
      <text>
        <r>
          <rPr>
            <b/>
            <sz val="9"/>
            <rFont val="ＭＳ Ｐゴシック"/>
            <family val="3"/>
          </rPr>
          <t>フォント変更可</t>
        </r>
      </text>
    </comment>
    <comment ref="BL58" authorId="2">
      <text>
        <r>
          <rPr>
            <b/>
            <sz val="9"/>
            <rFont val="ＭＳ Ｐゴシック"/>
            <family val="3"/>
          </rPr>
          <t>知りえる最も直近の数値を記入する。</t>
        </r>
      </text>
    </comment>
    <comment ref="AI19" authorId="3">
      <text>
        <r>
          <rPr>
            <sz val="8"/>
            <rFont val="MS P ゴシック"/>
            <family val="3"/>
          </rPr>
          <t>印刷時、枠におさまらない場合場合はフォント変更の事</t>
        </r>
      </text>
    </comment>
  </commentList>
</comments>
</file>

<file path=xl/sharedStrings.xml><?xml version="1.0" encoding="utf-8"?>
<sst xmlns="http://schemas.openxmlformats.org/spreadsheetml/2006/main" count="174" uniqueCount="122">
  <si>
    <t>検査項目</t>
  </si>
  <si>
    <t>検査事項</t>
  </si>
  <si>
    <t>部品</t>
  </si>
  <si>
    <t>判定基準</t>
  </si>
  <si>
    <t>検査方法</t>
  </si>
  <si>
    <t>測定値･確認記録</t>
  </si>
  <si>
    <t>結果</t>
  </si>
  <si>
    <t>取付けの状況</t>
  </si>
  <si>
    <t>戸開走行
保護回路</t>
  </si>
  <si>
    <t>触診により確認する｡</t>
  </si>
  <si>
    <t>目視により確認する｡</t>
  </si>
  <si>
    <t>長さ</t>
  </si>
  <si>
    <t>特定距離
感知装置</t>
  </si>
  <si>
    <t>制動力の状況</t>
  </si>
  <si>
    <t>動作確認</t>
  </si>
  <si>
    <t>戸開走行保護装置に対する定期検査及び定期点検の項目･事項･方法･判定基準及び検査結果表</t>
  </si>
  <si>
    <t>指摘なし</t>
  </si>
  <si>
    <t>要是正</t>
  </si>
  <si>
    <t>取付けが堅固でない事｡</t>
  </si>
  <si>
    <t>走行中戸開時の
動作確認</t>
  </si>
  <si>
    <t>｢GECB｣型番</t>
  </si>
  <si>
    <t>(2)</t>
  </si>
  <si>
    <t>正常に着床しない事｡</t>
  </si>
  <si>
    <t>規定部品の形式</t>
  </si>
  <si>
    <t>規定値:</t>
  </si>
  <si>
    <t>特記事項</t>
  </si>
  <si>
    <t>番号</t>
  </si>
  <si>
    <t>指摘の具体的内容等</t>
  </si>
  <si>
    <t>改善策の具体的内容等</t>
  </si>
  <si>
    <t>改善(予
定)年月</t>
  </si>
  <si>
    <t>昇降機番号 :</t>
  </si>
  <si>
    <t>制動距離:</t>
  </si>
  <si>
    <t>前回:</t>
  </si>
  <si>
    <t xml:space="preserve">建築物等の名称 </t>
  </si>
  <si>
    <t>:</t>
  </si>
  <si>
    <t>積載入力 :</t>
  </si>
  <si>
    <t>速度入力 :</t>
  </si>
  <si>
    <r>
      <t>1</t>
    </r>
    <r>
      <rPr>
        <sz val="11"/>
        <rFont val="ＭＳ Ｐゴシック"/>
        <family val="3"/>
      </rPr>
      <t>05m/m</t>
    </r>
  </si>
  <si>
    <t>規定値 :</t>
  </si>
  <si>
    <t>:</t>
  </si>
  <si>
    <t>○</t>
  </si>
  <si>
    <t>(1)</t>
  </si>
  <si>
    <t>JAA26807CEZ</t>
  </si>
  <si>
    <t>(4)</t>
  </si>
  <si>
    <t>mm</t>
  </si>
  <si>
    <t>mm</t>
  </si>
  <si>
    <t>設定無</t>
  </si>
  <si>
    <r>
      <t>7</t>
    </r>
    <r>
      <rPr>
        <sz val="11"/>
        <rFont val="ＭＳ Ｐゴシック"/>
        <family val="3"/>
      </rPr>
      <t>50kg</t>
    </r>
  </si>
  <si>
    <r>
      <t>4</t>
    </r>
    <r>
      <rPr>
        <sz val="11"/>
        <rFont val="ＭＳ Ｐゴシック"/>
        <family val="3"/>
      </rPr>
      <t>5m/m</t>
    </r>
  </si>
  <si>
    <r>
      <t>6</t>
    </r>
    <r>
      <rPr>
        <sz val="11"/>
        <rFont val="ＭＳ Ｐゴシック"/>
        <family val="3"/>
      </rPr>
      <t>0m/m</t>
    </r>
  </si>
  <si>
    <r>
      <t>G</t>
    </r>
    <r>
      <rPr>
        <sz val="11"/>
        <rFont val="ＭＳ Ｐゴシック"/>
        <family val="3"/>
      </rPr>
      <t>eN2 P</t>
    </r>
  </si>
  <si>
    <r>
      <t xml:space="preserve">GeN2 </t>
    </r>
    <r>
      <rPr>
        <sz val="11"/>
        <rFont val="ＭＳ Ｐゴシック"/>
        <family val="3"/>
      </rPr>
      <t>B</t>
    </r>
  </si>
  <si>
    <t>(3)</t>
  </si>
  <si>
    <r>
      <t>G</t>
    </r>
    <r>
      <rPr>
        <sz val="11"/>
        <rFont val="ＭＳ Ｐゴシック"/>
        <family val="3"/>
      </rPr>
      <t>eN2 P</t>
    </r>
  </si>
  <si>
    <r>
      <t>G</t>
    </r>
    <r>
      <rPr>
        <sz val="11"/>
        <rFont val="ＭＳ Ｐゴシック"/>
        <family val="3"/>
      </rPr>
      <t>eN2 B</t>
    </r>
  </si>
  <si>
    <r>
      <t>9</t>
    </r>
    <r>
      <rPr>
        <sz val="11"/>
        <rFont val="ＭＳ Ｐゴシック"/>
        <family val="3"/>
      </rPr>
      <t>0m/m</t>
    </r>
  </si>
  <si>
    <r>
      <t>1</t>
    </r>
    <r>
      <rPr>
        <sz val="11"/>
        <rFont val="ＭＳ Ｐゴシック"/>
        <family val="3"/>
      </rPr>
      <t>05m/m</t>
    </r>
  </si>
  <si>
    <r>
      <t>4</t>
    </r>
    <r>
      <rPr>
        <sz val="11"/>
        <rFont val="ＭＳ Ｐゴシック"/>
        <family val="3"/>
      </rPr>
      <t>5m/m</t>
    </r>
  </si>
  <si>
    <r>
      <t>6</t>
    </r>
    <r>
      <rPr>
        <sz val="11"/>
        <rFont val="ＭＳ Ｐゴシック"/>
        <family val="3"/>
      </rPr>
      <t>0m/m</t>
    </r>
  </si>
  <si>
    <t>判定は手動で入力する｡</t>
  </si>
  <si>
    <t>｢型番｣を入力する事により
自動で判定される｡</t>
  </si>
  <si>
    <t>測定値を入力する事により
自動で判定される｡</t>
  </si>
  <si>
    <t>制動距離を入力する事により
自動で判定される｡</t>
  </si>
  <si>
    <r>
      <t>4</t>
    </r>
    <r>
      <rPr>
        <sz val="11"/>
        <rFont val="ＭＳ Ｐゴシック"/>
        <family val="3"/>
      </rPr>
      <t>5m/min</t>
    </r>
  </si>
  <si>
    <r>
      <t>6</t>
    </r>
    <r>
      <rPr>
        <sz val="11"/>
        <rFont val="ＭＳ Ｐゴシック"/>
        <family val="3"/>
      </rPr>
      <t>0m/min</t>
    </r>
  </si>
  <si>
    <r>
      <t>9</t>
    </r>
    <r>
      <rPr>
        <sz val="11"/>
        <rFont val="ＭＳ Ｐゴシック"/>
        <family val="3"/>
      </rPr>
      <t>0m/min</t>
    </r>
  </si>
  <si>
    <r>
      <t>105m/m</t>
    </r>
    <r>
      <rPr>
        <sz val="11"/>
        <rFont val="ＭＳ Ｐゴシック"/>
        <family val="3"/>
      </rPr>
      <t>in</t>
    </r>
  </si>
  <si>
    <t>号機</t>
  </si>
  <si>
    <t xml:space="preserve">登録番号 </t>
  </si>
  <si>
    <t>検査者氏名</t>
  </si>
  <si>
    <t>年</t>
  </si>
  <si>
    <t>月</t>
  </si>
  <si>
    <t>日</t>
  </si>
  <si>
    <r>
      <t>4</t>
    </r>
    <r>
      <rPr>
        <sz val="11"/>
        <rFont val="ＭＳ Ｐゴシック"/>
        <family val="3"/>
      </rPr>
      <t>50kg</t>
    </r>
  </si>
  <si>
    <r>
      <t>6</t>
    </r>
    <r>
      <rPr>
        <sz val="11"/>
        <rFont val="ＭＳ Ｐゴシック"/>
        <family val="3"/>
      </rPr>
      <t>00kg</t>
    </r>
  </si>
  <si>
    <t>GeN2 P</t>
  </si>
  <si>
    <t>機種 :</t>
  </si>
  <si>
    <t>指定型番 : JAA26807CEZ124</t>
  </si>
  <si>
    <t>元号</t>
  </si>
  <si>
    <t>昭和</t>
  </si>
  <si>
    <t>平成</t>
  </si>
  <si>
    <t>経年及び起動回数を入力する事により自動で判定される｡</t>
  </si>
  <si>
    <t>S1,S2 :</t>
  </si>
  <si>
    <t>万回</t>
  </si>
  <si>
    <t>交換基準</t>
  </si>
  <si>
    <t>15年/1000万回</t>
  </si>
  <si>
    <t>6年/100万回</t>
  </si>
  <si>
    <t>回数</t>
  </si>
  <si>
    <t>総合</t>
  </si>
  <si>
    <t>S1,S2</t>
  </si>
  <si>
    <t>UDX</t>
  </si>
  <si>
    <t>UDX2</t>
  </si>
  <si>
    <t>検査日 :</t>
  </si>
  <si>
    <t>-</t>
  </si>
  <si>
    <t>-</t>
  </si>
  <si>
    <r>
      <t>6</t>
    </r>
    <r>
      <rPr>
        <sz val="11"/>
        <rFont val="ＭＳ Ｐゴシック"/>
        <family val="3"/>
      </rPr>
      <t>00kg</t>
    </r>
  </si>
  <si>
    <t>エレベーターがドアゾーン外にいる時に乗場戸の鍵を外す｡</t>
  </si>
  <si>
    <t>取付けが堅固でないこと｡</t>
  </si>
  <si>
    <t>かご床面からつま先保護板直線部までの長さを測定する｡</t>
  </si>
  <si>
    <t>目視及び触診により確認する｡</t>
  </si>
  <si>
    <t>各階に走行させ着床させる｡</t>
  </si>
  <si>
    <t>かごの無積載上昇時のブレーキ制動を確認する｡</t>
  </si>
  <si>
    <t>(5)</t>
  </si>
  <si>
    <t>ブレーキ</t>
  </si>
  <si>
    <t>mm未満であること｡</t>
  </si>
  <si>
    <t>電動機動力電源及びブレーキの励磁コイル電源を遮断するﾘﾚｰ(S1.S2.UDX)が消磁しないこと｡エレベーターが停止しないこと｡</t>
  </si>
  <si>
    <t>上記 (1)～(5)の検査結果で ｢否｣ 又は別記第一号 1－(14)･3－(3)･4－(11)の検査結果で ｢要是正｣ 又は ｢要重点点検｣ の判定がある場合は､別記第一号 2－(9) ｢戸開走行保護装置｣の検査結果を ｢要是正｣ 又は ｢要重点点検｣ と判定する｡</t>
  </si>
  <si>
    <t>規定部品経過時間が交換基準を超えていること｡</t>
  </si>
  <si>
    <t>規定部品の交換基準</t>
  </si>
  <si>
    <t>ブレーキ動作感知装置</t>
  </si>
  <si>
    <t>パッドの状況</t>
  </si>
  <si>
    <t>安全プログラムバージョン</t>
  </si>
  <si>
    <t>パッドに欠損､割れがあること又はディスクから剥離していること｡</t>
  </si>
  <si>
    <t>ブレーキ開及び閉時の動作信号が異なる信号であること｡</t>
  </si>
  <si>
    <t>プリント基盤｢GECB｣の型番を確認し、指定型番でないこと。</t>
  </si>
  <si>
    <t>規定部品の形式が適正なものでないこと｡</t>
  </si>
  <si>
    <t>大臣認定番号 ENNNUN－0866  UCMP型式 DBGP－1A</t>
  </si>
  <si>
    <t>ブレーキが制動しないこと又はかごが規定の距離を超えていること｡</t>
  </si>
  <si>
    <t>令和</t>
  </si>
  <si>
    <t>発行 :平成 31年 4月 1日Ver.10T</t>
  </si>
  <si>
    <t>つま先
保護板</t>
  </si>
  <si>
    <t>UDX :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</si>
</sst>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;[Red]0"/>
    <numFmt numFmtId="183" formatCode="0.00;[Red]0.00"/>
    <numFmt numFmtId="184" formatCode="0.0;[Red]0.0"/>
    <numFmt numFmtId="185" formatCode="0_);[Red]\(0\)"/>
    <numFmt numFmtId="186" formatCode="[&lt;=999]000;[&lt;=9999]000\-00;000\-0000"/>
    <numFmt numFmtId="187" formatCode="#,##0_ "/>
    <numFmt numFmtId="188" formatCode="0_);\(0\)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u val="single"/>
      <sz val="9"/>
      <name val="ＭＳ Ｐゴシック"/>
      <family val="3"/>
    </font>
    <font>
      <u val="single"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  <font>
      <sz val="8"/>
      <name val="MS P ゴシック"/>
      <family val="3"/>
    </font>
    <font>
      <sz val="9"/>
      <name val="Meiryo UI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6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6" fillId="0" borderId="16" xfId="0" applyFont="1" applyBorder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22" fillId="0" borderId="15" xfId="0" applyFont="1" applyBorder="1" applyAlignment="1" applyProtection="1">
      <alignment/>
      <protection locked="0"/>
    </xf>
    <xf numFmtId="0" fontId="0" fillId="0" borderId="1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15" xfId="0" applyFont="1" applyBorder="1" applyAlignment="1" applyProtection="1">
      <alignment vertical="center"/>
      <protection locked="0"/>
    </xf>
    <xf numFmtId="0" fontId="22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Font="1" applyBorder="1" applyAlignment="1">
      <alignment vertical="center"/>
    </xf>
    <xf numFmtId="187" fontId="0" fillId="0" borderId="22" xfId="0" applyNumberFormat="1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0" fontId="26" fillId="0" borderId="15" xfId="0" applyFont="1" applyBorder="1" applyAlignment="1" applyProtection="1">
      <alignment vertical="center"/>
      <protection locked="0"/>
    </xf>
    <xf numFmtId="0" fontId="22" fillId="0" borderId="21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>
      <alignment horizontal="right"/>
    </xf>
    <xf numFmtId="0" fontId="22" fillId="0" borderId="23" xfId="0" applyFont="1" applyBorder="1" applyAlignment="1" applyProtection="1">
      <alignment vertical="center"/>
      <protection locked="0"/>
    </xf>
    <xf numFmtId="0" fontId="22" fillId="0" borderId="24" xfId="0" applyFont="1" applyBorder="1" applyAlignment="1" applyProtection="1">
      <alignment vertical="center"/>
      <protection locked="0"/>
    </xf>
    <xf numFmtId="0" fontId="22" fillId="0" borderId="25" xfId="0" applyFont="1" applyBorder="1" applyAlignment="1" applyProtection="1">
      <alignment vertical="center"/>
      <protection locked="0"/>
    </xf>
    <xf numFmtId="0" fontId="22" fillId="0" borderId="26" xfId="0" applyFont="1" applyBorder="1" applyAlignment="1" applyProtection="1">
      <alignment vertical="center"/>
      <protection locked="0"/>
    </xf>
    <xf numFmtId="0" fontId="22" fillId="0" borderId="19" xfId="0" applyFont="1" applyBorder="1" applyAlignment="1" applyProtection="1">
      <alignment vertical="center"/>
      <protection locked="0"/>
    </xf>
    <xf numFmtId="0" fontId="22" fillId="0" borderId="20" xfId="0" applyFont="1" applyBorder="1" applyAlignment="1" applyProtection="1">
      <alignment vertical="center"/>
      <protection locked="0"/>
    </xf>
    <xf numFmtId="0" fontId="22" fillId="0" borderId="21" xfId="0" applyFont="1" applyBorder="1" applyAlignment="1" applyProtection="1">
      <alignment vertical="center"/>
      <protection locked="0"/>
    </xf>
    <xf numFmtId="0" fontId="22" fillId="0" borderId="15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22" fillId="0" borderId="27" xfId="0" applyFont="1" applyBorder="1" applyAlignment="1" applyProtection="1">
      <alignment vertical="center"/>
      <protection locked="0"/>
    </xf>
    <xf numFmtId="0" fontId="22" fillId="0" borderId="12" xfId="0" applyFont="1" applyBorder="1" applyAlignment="1" applyProtection="1">
      <alignment vertical="center"/>
      <protection locked="0"/>
    </xf>
    <xf numFmtId="0" fontId="22" fillId="0" borderId="13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2" fillId="0" borderId="2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12" xfId="0" applyFont="1" applyBorder="1" applyAlignment="1" applyProtection="1">
      <alignment horizontal="center" vertical="center" shrinkToFit="1"/>
      <protection/>
    </xf>
    <xf numFmtId="0" fontId="22" fillId="0" borderId="0" xfId="0" applyFont="1" applyBorder="1" applyAlignment="1" applyProtection="1">
      <alignment horizontal="center" vertical="center" shrinkToFit="1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horizontal="center" vertical="center"/>
    </xf>
    <xf numFmtId="0" fontId="22" fillId="0" borderId="21" xfId="0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right" vertical="center"/>
    </xf>
    <xf numFmtId="0" fontId="22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 vertical="center"/>
    </xf>
    <xf numFmtId="0" fontId="22" fillId="0" borderId="15" xfId="0" applyFont="1" applyBorder="1" applyAlignment="1" applyProtection="1">
      <alignment/>
      <protection locked="0"/>
    </xf>
    <xf numFmtId="0" fontId="0" fillId="0" borderId="15" xfId="0" applyBorder="1" applyAlignment="1">
      <alignment vertical="center"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 horizontal="center"/>
      <protection/>
    </xf>
    <xf numFmtId="0" fontId="22" fillId="0" borderId="15" xfId="0" applyFont="1" applyBorder="1" applyAlignment="1" applyProtection="1">
      <alignment horizontal="center"/>
      <protection/>
    </xf>
    <xf numFmtId="0" fontId="22" fillId="0" borderId="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22" fillId="0" borderId="15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shrinkToFit="1"/>
      <protection locked="0"/>
    </xf>
    <xf numFmtId="0" fontId="0" fillId="0" borderId="15" xfId="0" applyFont="1" applyBorder="1" applyAlignment="1" applyProtection="1">
      <alignment horizontal="left" shrinkToFit="1"/>
      <protection locked="0"/>
    </xf>
    <xf numFmtId="0" fontId="22" fillId="0" borderId="21" xfId="0" applyFont="1" applyBorder="1" applyAlignment="1" applyProtection="1">
      <alignment horizontal="right" vertical="center"/>
      <protection locked="0"/>
    </xf>
    <xf numFmtId="0" fontId="22" fillId="0" borderId="21" xfId="0" applyFont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0" fontId="22" fillId="0" borderId="15" xfId="0" applyFont="1" applyBorder="1" applyAlignment="1" applyProtection="1">
      <alignment horizontal="right" vertical="center"/>
      <protection locked="0"/>
    </xf>
    <xf numFmtId="0" fontId="22" fillId="0" borderId="21" xfId="0" applyFont="1" applyBorder="1" applyAlignment="1">
      <alignment horizontal="center" vertical="center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22" fillId="0" borderId="30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>
      <alignment vertical="center"/>
    </xf>
    <xf numFmtId="0" fontId="22" fillId="0" borderId="22" xfId="0" applyFont="1" applyBorder="1" applyAlignment="1">
      <alignment vertical="center" wrapText="1"/>
    </xf>
    <xf numFmtId="187" fontId="0" fillId="0" borderId="0" xfId="0" applyNumberFormat="1" applyFont="1" applyBorder="1" applyAlignment="1" applyProtection="1">
      <alignment horizontal="right"/>
      <protection locked="0"/>
    </xf>
    <xf numFmtId="187" fontId="0" fillId="0" borderId="15" xfId="0" applyNumberFormat="1" applyFont="1" applyBorder="1" applyAlignment="1" applyProtection="1">
      <alignment horizontal="right"/>
      <protection locked="0"/>
    </xf>
    <xf numFmtId="0" fontId="22" fillId="0" borderId="14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187" fontId="22" fillId="0" borderId="0" xfId="0" applyNumberFormat="1" applyFont="1" applyBorder="1" applyAlignment="1" applyProtection="1">
      <alignment horizontal="left"/>
      <protection locked="0"/>
    </xf>
    <xf numFmtId="0" fontId="22" fillId="0" borderId="0" xfId="0" applyFont="1" applyBorder="1" applyAlignment="1">
      <alignment horizontal="left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/>
    </xf>
    <xf numFmtId="0" fontId="22" fillId="0" borderId="19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187" fontId="0" fillId="0" borderId="10" xfId="0" applyNumberFormat="1" applyFont="1" applyBorder="1" applyAlignment="1" applyProtection="1">
      <alignment horizontal="right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22" xfId="0" applyFont="1" applyBorder="1" applyAlignment="1">
      <alignment/>
    </xf>
    <xf numFmtId="0" fontId="22" fillId="0" borderId="21" xfId="0" applyFont="1" applyBorder="1" applyAlignment="1">
      <alignment vertical="center" wrapText="1"/>
    </xf>
    <xf numFmtId="0" fontId="22" fillId="0" borderId="21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49" fontId="22" fillId="0" borderId="25" xfId="0" applyNumberFormat="1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187" fontId="23" fillId="0" borderId="0" xfId="0" applyNumberFormat="1" applyFont="1" applyBorder="1" applyAlignment="1" applyProtection="1">
      <alignment horizontal="right"/>
      <protection hidden="1"/>
    </xf>
    <xf numFmtId="0" fontId="23" fillId="0" borderId="0" xfId="0" applyFont="1" applyBorder="1" applyAlignment="1" applyProtection="1">
      <alignment horizontal="right"/>
      <protection hidden="1"/>
    </xf>
    <xf numFmtId="0" fontId="23" fillId="0" borderId="0" xfId="0" applyFont="1" applyBorder="1" applyAlignment="1">
      <alignment vertical="center"/>
    </xf>
    <xf numFmtId="187" fontId="22" fillId="0" borderId="0" xfId="0" applyNumberFormat="1" applyFont="1" applyBorder="1" applyAlignment="1" applyProtection="1">
      <alignment horizontal="left"/>
      <protection hidden="1"/>
    </xf>
    <xf numFmtId="0" fontId="0" fillId="0" borderId="0" xfId="0" applyBorder="1" applyAlignment="1">
      <alignment horizontal="left"/>
    </xf>
    <xf numFmtId="0" fontId="22" fillId="0" borderId="11" xfId="0" applyFont="1" applyBorder="1" applyAlignment="1">
      <alignment vertical="center"/>
    </xf>
    <xf numFmtId="0" fontId="22" fillId="0" borderId="14" xfId="0" applyFont="1" applyBorder="1" applyAlignment="1">
      <alignment vertical="center" wrapText="1"/>
    </xf>
    <xf numFmtId="49" fontId="0" fillId="0" borderId="26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left" vertical="center" wrapText="1"/>
    </xf>
    <xf numFmtId="0" fontId="22" fillId="0" borderId="30" xfId="0" applyFont="1" applyBorder="1" applyAlignment="1">
      <alignment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2" fillId="0" borderId="23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46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4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4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>
      <alignment vertical="center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29" fillId="0" borderId="14" xfId="0" applyFont="1" applyBorder="1" applyAlignment="1">
      <alignment vertical="center" wrapText="1"/>
    </xf>
    <xf numFmtId="0" fontId="29" fillId="0" borderId="10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29" fillId="0" borderId="12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>
      <alignment vertical="center" wrapText="1"/>
    </xf>
    <xf numFmtId="0" fontId="0" fillId="0" borderId="21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22" fillId="0" borderId="21" xfId="0" applyFont="1" applyBorder="1" applyAlignment="1">
      <alignment/>
    </xf>
    <xf numFmtId="0" fontId="0" fillId="0" borderId="21" xfId="0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27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22" fillId="0" borderId="11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22" fillId="0" borderId="24" xfId="0" applyFont="1" applyBorder="1" applyAlignment="1">
      <alignment vertical="center" wrapText="1"/>
    </xf>
    <xf numFmtId="0" fontId="22" fillId="0" borderId="21" xfId="0" applyFont="1" applyBorder="1" applyAlignment="1">
      <alignment horizontal="left" vertical="center" wrapText="1"/>
    </xf>
    <xf numFmtId="0" fontId="24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24" fillId="0" borderId="50" xfId="0" applyFont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2" fillId="0" borderId="0" xfId="0" applyFont="1" applyAlignment="1" applyProtection="1">
      <alignment horizontal="right" vertical="center"/>
      <protection hidden="1"/>
    </xf>
    <xf numFmtId="0" fontId="0" fillId="0" borderId="0" xfId="0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1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22" fillId="0" borderId="53" xfId="0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0" fontId="22" fillId="0" borderId="55" xfId="0" applyFont="1" applyBorder="1" applyAlignment="1">
      <alignment vertical="center"/>
    </xf>
    <xf numFmtId="0" fontId="0" fillId="0" borderId="48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right"/>
      <protection hidden="1"/>
    </xf>
    <xf numFmtId="0" fontId="23" fillId="0" borderId="15" xfId="0" applyFont="1" applyBorder="1" applyAlignment="1">
      <alignment vertical="center"/>
    </xf>
    <xf numFmtId="0" fontId="22" fillId="0" borderId="20" xfId="0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 shrinkToFit="1"/>
    </xf>
    <xf numFmtId="0" fontId="22" fillId="0" borderId="0" xfId="0" applyFont="1" applyBorder="1" applyAlignment="1">
      <alignment horizontal="right" vertical="center" shrinkToFit="1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P260"/>
  <sheetViews>
    <sheetView showGridLines="0" tabSelected="1" view="pageBreakPreview" zoomScaleNormal="120" zoomScaleSheetLayoutView="100" workbookViewId="0" topLeftCell="A1">
      <selection activeCell="O6" sqref="O6:AL7"/>
    </sheetView>
  </sheetViews>
  <sheetFormatPr defaultColWidth="9.00390625" defaultRowHeight="13.5"/>
  <cols>
    <col min="1" max="4" width="1.625" style="1" customWidth="1"/>
    <col min="5" max="101" width="1.25" style="1" customWidth="1"/>
    <col min="102" max="103" width="5.625" style="1" customWidth="1"/>
    <col min="104" max="120" width="5.625" style="1" hidden="1" customWidth="1"/>
    <col min="121" max="141" width="5.625" style="1" customWidth="1"/>
    <col min="142" max="16384" width="9.00390625" style="1" customWidth="1"/>
  </cols>
  <sheetData>
    <row r="1" ht="7.5" customHeight="1"/>
    <row r="2" spans="3:82" ht="7.5" customHeight="1">
      <c r="C2" s="305" t="s">
        <v>15</v>
      </c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  <c r="BD2" s="305"/>
      <c r="BE2" s="305"/>
      <c r="BF2" s="305"/>
      <c r="BG2" s="305"/>
      <c r="BH2" s="305"/>
      <c r="BI2" s="305"/>
      <c r="BJ2" s="305"/>
      <c r="BK2" s="305"/>
      <c r="BL2" s="305"/>
      <c r="BM2" s="305"/>
      <c r="BN2" s="305"/>
      <c r="BO2" s="305"/>
      <c r="BP2" s="305"/>
      <c r="BQ2" s="305"/>
      <c r="BR2" s="305"/>
      <c r="BS2" s="305"/>
      <c r="BT2" s="305"/>
      <c r="BU2" s="305"/>
      <c r="BV2" s="305"/>
      <c r="BW2" s="305"/>
      <c r="BX2" s="305"/>
      <c r="BY2" s="305"/>
      <c r="BZ2" s="305"/>
      <c r="CA2" s="305"/>
      <c r="CB2" s="305"/>
      <c r="CC2" s="305"/>
      <c r="CD2" s="305"/>
    </row>
    <row r="3" spans="3:82" ht="7.5" customHeight="1"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5"/>
      <c r="BD3" s="305"/>
      <c r="BE3" s="305"/>
      <c r="BF3" s="305"/>
      <c r="BG3" s="305"/>
      <c r="BH3" s="305"/>
      <c r="BI3" s="305"/>
      <c r="BJ3" s="305"/>
      <c r="BK3" s="305"/>
      <c r="BL3" s="305"/>
      <c r="BM3" s="305"/>
      <c r="BN3" s="305"/>
      <c r="BO3" s="305"/>
      <c r="BP3" s="305"/>
      <c r="BQ3" s="305"/>
      <c r="BR3" s="305"/>
      <c r="BS3" s="305"/>
      <c r="BT3" s="305"/>
      <c r="BU3" s="305"/>
      <c r="BV3" s="305"/>
      <c r="BW3" s="305"/>
      <c r="BX3" s="305"/>
      <c r="BY3" s="305"/>
      <c r="BZ3" s="305"/>
      <c r="CA3" s="305"/>
      <c r="CB3" s="305"/>
      <c r="CC3" s="305"/>
      <c r="CD3" s="305"/>
    </row>
    <row r="4" spans="3:82" ht="7.5" customHeight="1">
      <c r="C4" s="107" t="s">
        <v>116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55"/>
      <c r="BI4" s="55"/>
      <c r="BJ4" s="55"/>
      <c r="BK4" s="306" t="s">
        <v>119</v>
      </c>
      <c r="BL4" s="307"/>
      <c r="BM4" s="307"/>
      <c r="BN4" s="307"/>
      <c r="BO4" s="307"/>
      <c r="BP4" s="307"/>
      <c r="BQ4" s="307"/>
      <c r="BR4" s="307"/>
      <c r="BS4" s="307"/>
      <c r="BT4" s="307"/>
      <c r="BU4" s="307"/>
      <c r="BV4" s="307"/>
      <c r="BW4" s="307"/>
      <c r="BX4" s="307"/>
      <c r="BY4" s="307"/>
      <c r="BZ4" s="307"/>
      <c r="CA4" s="307"/>
      <c r="CB4" s="307"/>
      <c r="CC4" s="307"/>
      <c r="CD4" s="27"/>
    </row>
    <row r="5" spans="3:82" ht="7.5" customHeight="1"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55"/>
      <c r="BI5" s="55"/>
      <c r="BJ5" s="55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307"/>
      <c r="CB5" s="307"/>
      <c r="CC5" s="307"/>
      <c r="CD5" s="27"/>
    </row>
    <row r="6" spans="3:82" ht="7.5" customHeight="1">
      <c r="C6" s="39"/>
      <c r="D6" s="114" t="s">
        <v>33</v>
      </c>
      <c r="E6" s="114"/>
      <c r="F6" s="114"/>
      <c r="G6" s="114"/>
      <c r="H6" s="114"/>
      <c r="I6" s="114"/>
      <c r="J6" s="114"/>
      <c r="K6" s="114"/>
      <c r="L6" s="114"/>
      <c r="M6" s="114"/>
      <c r="N6" s="121" t="s">
        <v>34</v>
      </c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39"/>
      <c r="AN6" s="39"/>
      <c r="AO6" s="117" t="s">
        <v>76</v>
      </c>
      <c r="AP6" s="118"/>
      <c r="AQ6" s="118"/>
      <c r="AR6" s="118"/>
      <c r="AS6" s="118"/>
      <c r="AT6" s="118"/>
      <c r="AU6" s="115" t="s">
        <v>75</v>
      </c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49"/>
      <c r="BG6" s="49"/>
      <c r="BH6" s="49"/>
      <c r="BI6" s="2"/>
      <c r="BJ6" s="2"/>
      <c r="BK6" s="2"/>
      <c r="BL6" s="39"/>
      <c r="BU6" s="54"/>
      <c r="BV6" s="54"/>
      <c r="BW6" s="54"/>
      <c r="BX6" s="54"/>
      <c r="BY6" s="54"/>
      <c r="BZ6" s="54"/>
      <c r="CA6" s="54"/>
      <c r="CB6" s="54"/>
      <c r="CC6" s="54"/>
      <c r="CD6" s="54"/>
    </row>
    <row r="7" spans="3:82" ht="7.5" customHeight="1">
      <c r="C7" s="39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2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39"/>
      <c r="AN7" s="39"/>
      <c r="AO7" s="119"/>
      <c r="AP7" s="119"/>
      <c r="AQ7" s="119"/>
      <c r="AR7" s="119"/>
      <c r="AS7" s="119"/>
      <c r="AT7" s="119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31"/>
      <c r="BG7" s="51"/>
      <c r="BH7" s="50"/>
      <c r="BI7" s="50"/>
      <c r="BJ7" s="50"/>
      <c r="BK7" s="50"/>
      <c r="BL7" s="39"/>
      <c r="BU7" s="54"/>
      <c r="BV7" s="54"/>
      <c r="BW7" s="54"/>
      <c r="BX7" s="54"/>
      <c r="BY7" s="54"/>
      <c r="BZ7" s="54"/>
      <c r="CA7" s="54"/>
      <c r="CB7" s="54"/>
      <c r="CC7" s="54"/>
      <c r="CD7" s="54"/>
    </row>
    <row r="8" spans="4:82" ht="7.5" customHeight="1">
      <c r="D8" s="286" t="s">
        <v>68</v>
      </c>
      <c r="E8" s="286"/>
      <c r="F8" s="286"/>
      <c r="G8" s="286"/>
      <c r="H8" s="286"/>
      <c r="I8" s="286"/>
      <c r="J8" s="286"/>
      <c r="K8" s="286"/>
      <c r="L8" s="286"/>
      <c r="M8" s="286"/>
      <c r="N8" s="290" t="s">
        <v>34</v>
      </c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O8" s="114" t="s">
        <v>35</v>
      </c>
      <c r="AP8" s="109"/>
      <c r="AQ8" s="109"/>
      <c r="AR8" s="109"/>
      <c r="AS8" s="109"/>
      <c r="AT8" s="109"/>
      <c r="AU8" s="108"/>
      <c r="AV8" s="112"/>
      <c r="AW8" s="112"/>
      <c r="AX8" s="112"/>
      <c r="AY8" s="112"/>
      <c r="AZ8" s="114" t="s">
        <v>36</v>
      </c>
      <c r="BA8" s="109"/>
      <c r="BB8" s="109"/>
      <c r="BC8" s="109"/>
      <c r="BD8" s="109"/>
      <c r="BE8" s="109"/>
      <c r="BF8" s="108"/>
      <c r="BG8" s="108"/>
      <c r="BH8" s="108"/>
      <c r="BI8" s="108"/>
      <c r="BJ8" s="108"/>
      <c r="BK8" s="109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</row>
    <row r="9" spans="4:63" ht="7.5" customHeight="1"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2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O9" s="111"/>
      <c r="AP9" s="111"/>
      <c r="AQ9" s="111"/>
      <c r="AR9" s="111"/>
      <c r="AS9" s="111"/>
      <c r="AT9" s="111"/>
      <c r="AU9" s="113"/>
      <c r="AV9" s="113"/>
      <c r="AW9" s="113"/>
      <c r="AX9" s="113"/>
      <c r="AY9" s="113"/>
      <c r="AZ9" s="111"/>
      <c r="BA9" s="111"/>
      <c r="BB9" s="111"/>
      <c r="BC9" s="111"/>
      <c r="BD9" s="111"/>
      <c r="BE9" s="111"/>
      <c r="BF9" s="110"/>
      <c r="BG9" s="110"/>
      <c r="BH9" s="110"/>
      <c r="BI9" s="110"/>
      <c r="BJ9" s="110"/>
      <c r="BK9" s="111"/>
    </row>
    <row r="10" spans="4:116" ht="7.5" customHeight="1">
      <c r="D10" s="286" t="s">
        <v>69</v>
      </c>
      <c r="E10" s="286"/>
      <c r="F10" s="286"/>
      <c r="G10" s="286"/>
      <c r="H10" s="286"/>
      <c r="I10" s="286"/>
      <c r="J10" s="286"/>
      <c r="K10" s="286"/>
      <c r="L10" s="286"/>
      <c r="M10" s="286"/>
      <c r="N10" s="290" t="s">
        <v>39</v>
      </c>
      <c r="O10" s="287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O10" s="129" t="s">
        <v>92</v>
      </c>
      <c r="AP10" s="129"/>
      <c r="AQ10" s="129"/>
      <c r="AR10" s="129"/>
      <c r="AS10" s="129"/>
      <c r="AT10" s="129"/>
      <c r="AU10" s="106" t="s">
        <v>118</v>
      </c>
      <c r="AV10" s="106"/>
      <c r="AW10" s="106"/>
      <c r="AX10" s="125"/>
      <c r="AY10" s="125"/>
      <c r="AZ10" s="125" t="s">
        <v>70</v>
      </c>
      <c r="BA10" s="126"/>
      <c r="BB10" s="125"/>
      <c r="BC10" s="125"/>
      <c r="BD10" s="125" t="s">
        <v>71</v>
      </c>
      <c r="BE10" s="126"/>
      <c r="BF10" s="125"/>
      <c r="BG10" s="125"/>
      <c r="BH10" s="125" t="s">
        <v>72</v>
      </c>
      <c r="BI10" s="126"/>
      <c r="BJ10" s="53"/>
      <c r="BK10" s="53"/>
      <c r="BM10" s="312" t="s">
        <v>30</v>
      </c>
      <c r="BN10" s="109"/>
      <c r="BO10" s="109"/>
      <c r="BP10" s="109"/>
      <c r="BQ10" s="109"/>
      <c r="BR10" s="109"/>
      <c r="BS10" s="109"/>
      <c r="BT10" s="109"/>
      <c r="BU10" s="285"/>
      <c r="BV10" s="285"/>
      <c r="BW10" s="285"/>
      <c r="BX10" s="285"/>
      <c r="BY10" s="285"/>
      <c r="BZ10" s="285"/>
      <c r="CA10" s="101" t="s">
        <v>67</v>
      </c>
      <c r="CB10" s="101"/>
      <c r="CC10" s="101"/>
      <c r="CD10" s="101"/>
      <c r="CH10" s="6"/>
      <c r="CI10" s="38"/>
      <c r="CJ10" s="38"/>
      <c r="CK10" s="38"/>
      <c r="CL10" s="38"/>
      <c r="CM10" s="38"/>
      <c r="CN10" s="38"/>
      <c r="CO10" s="38"/>
      <c r="CP10" s="54"/>
      <c r="CQ10" s="54"/>
      <c r="CR10" s="54"/>
      <c r="CS10" s="54"/>
      <c r="CT10" s="54"/>
      <c r="CU10" s="54"/>
      <c r="CV10" s="54"/>
      <c r="CW10" s="54"/>
      <c r="CX10" s="27"/>
      <c r="DD10" s="60" t="s">
        <v>50</v>
      </c>
      <c r="DE10" s="60" t="e">
        <f>VLOOKUP(BF8,DD55:DG59,DD54,0)</f>
        <v>#N/A</v>
      </c>
      <c r="DK10" s="60"/>
      <c r="DL10" s="60"/>
    </row>
    <row r="11" spans="4:116" ht="7.5" customHeight="1"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2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  <c r="AE11" s="289"/>
      <c r="AF11" s="289"/>
      <c r="AG11" s="289"/>
      <c r="AH11" s="289"/>
      <c r="AI11" s="289"/>
      <c r="AJ11" s="289"/>
      <c r="AK11" s="289"/>
      <c r="AL11" s="289"/>
      <c r="AO11" s="93"/>
      <c r="AP11" s="93"/>
      <c r="AQ11" s="93"/>
      <c r="AR11" s="93"/>
      <c r="AS11" s="93"/>
      <c r="AT11" s="93"/>
      <c r="AU11" s="104"/>
      <c r="AV11" s="104"/>
      <c r="AW11" s="104"/>
      <c r="AX11" s="128"/>
      <c r="AY11" s="128"/>
      <c r="AZ11" s="127"/>
      <c r="BA11" s="127"/>
      <c r="BB11" s="128"/>
      <c r="BC11" s="128"/>
      <c r="BD11" s="127"/>
      <c r="BE11" s="127"/>
      <c r="BF11" s="128"/>
      <c r="BG11" s="128"/>
      <c r="BH11" s="127"/>
      <c r="BI11" s="127"/>
      <c r="BJ11" s="52"/>
      <c r="BK11" s="52"/>
      <c r="BL11" s="23"/>
      <c r="BM11" s="111"/>
      <c r="BN11" s="111"/>
      <c r="BO11" s="111"/>
      <c r="BP11" s="111"/>
      <c r="BQ11" s="111"/>
      <c r="BR11" s="111"/>
      <c r="BS11" s="111"/>
      <c r="BT11" s="111"/>
      <c r="BU11" s="176"/>
      <c r="BV11" s="176"/>
      <c r="BW11" s="176"/>
      <c r="BX11" s="176"/>
      <c r="BY11" s="176"/>
      <c r="BZ11" s="176"/>
      <c r="CA11" s="313"/>
      <c r="CB11" s="313"/>
      <c r="CC11" s="313"/>
      <c r="CD11" s="313"/>
      <c r="CH11" s="38"/>
      <c r="CI11" s="38"/>
      <c r="CJ11" s="38"/>
      <c r="CK11" s="38"/>
      <c r="CL11" s="38"/>
      <c r="CM11" s="38"/>
      <c r="CN11" s="38"/>
      <c r="CO11" s="38"/>
      <c r="CP11" s="54"/>
      <c r="CQ11" s="54"/>
      <c r="CR11" s="54"/>
      <c r="CS11" s="54"/>
      <c r="CT11" s="54"/>
      <c r="CU11" s="54"/>
      <c r="CV11" s="54"/>
      <c r="CW11" s="54"/>
      <c r="CX11" s="27"/>
      <c r="DD11" s="60" t="s">
        <v>51</v>
      </c>
      <c r="DE11" s="60" t="e">
        <f>VLOOKUP(BF8,DD63:DG66,DD62,0)</f>
        <v>#N/A</v>
      </c>
      <c r="DK11" s="60">
        <v>124</v>
      </c>
      <c r="DL11" s="60"/>
    </row>
    <row r="12" spans="58:116" ht="7.5" customHeight="1">
      <c r="BF12" s="38"/>
      <c r="BG12" s="38"/>
      <c r="BH12" s="38"/>
      <c r="BI12" s="38"/>
      <c r="BJ12" s="38"/>
      <c r="BK12" s="38"/>
      <c r="BL12" s="38"/>
      <c r="DK12" s="60">
        <v>104</v>
      </c>
      <c r="DL12" s="60" t="s">
        <v>40</v>
      </c>
    </row>
    <row r="13" spans="3:118" ht="7.5" customHeight="1">
      <c r="C13" s="186" t="s">
        <v>0</v>
      </c>
      <c r="D13" s="282"/>
      <c r="E13" s="282"/>
      <c r="F13" s="282"/>
      <c r="G13" s="282"/>
      <c r="H13" s="282"/>
      <c r="I13" s="282"/>
      <c r="J13" s="283"/>
      <c r="K13" s="311" t="s">
        <v>1</v>
      </c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311" t="s">
        <v>4</v>
      </c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311" t="s">
        <v>3</v>
      </c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291" t="s">
        <v>5</v>
      </c>
      <c r="BG13" s="292"/>
      <c r="BH13" s="292"/>
      <c r="BI13" s="292"/>
      <c r="BJ13" s="292"/>
      <c r="BK13" s="292"/>
      <c r="BL13" s="292"/>
      <c r="BM13" s="292"/>
      <c r="BN13" s="292"/>
      <c r="BO13" s="292"/>
      <c r="BP13" s="292"/>
      <c r="BQ13" s="292"/>
      <c r="BR13" s="292"/>
      <c r="BS13" s="292"/>
      <c r="BT13" s="292"/>
      <c r="BU13" s="291" t="s">
        <v>6</v>
      </c>
      <c r="BV13" s="292"/>
      <c r="BW13" s="292"/>
      <c r="BX13" s="292"/>
      <c r="BY13" s="292"/>
      <c r="BZ13" s="292"/>
      <c r="CA13" s="292"/>
      <c r="CB13" s="292"/>
      <c r="CC13" s="292"/>
      <c r="CD13" s="292"/>
      <c r="DK13" s="60">
        <v>204</v>
      </c>
      <c r="DL13" s="60"/>
      <c r="DN13" s="44"/>
    </row>
    <row r="14" spans="1:118" ht="7.5" customHeight="1">
      <c r="A14" s="27"/>
      <c r="B14" s="27"/>
      <c r="C14" s="243"/>
      <c r="D14" s="266"/>
      <c r="E14" s="266"/>
      <c r="F14" s="266"/>
      <c r="G14" s="266"/>
      <c r="H14" s="266"/>
      <c r="I14" s="266"/>
      <c r="J14" s="308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292"/>
      <c r="BG14" s="292"/>
      <c r="BH14" s="292"/>
      <c r="BI14" s="292"/>
      <c r="BJ14" s="292"/>
      <c r="BK14" s="292"/>
      <c r="BL14" s="292"/>
      <c r="BM14" s="292"/>
      <c r="BN14" s="292"/>
      <c r="BO14" s="292"/>
      <c r="BP14" s="292"/>
      <c r="BQ14" s="292"/>
      <c r="BR14" s="292"/>
      <c r="BS14" s="292"/>
      <c r="BT14" s="292"/>
      <c r="BU14" s="292"/>
      <c r="BV14" s="292"/>
      <c r="BW14" s="292"/>
      <c r="BX14" s="292"/>
      <c r="BY14" s="292"/>
      <c r="BZ14" s="292"/>
      <c r="CA14" s="292"/>
      <c r="CB14" s="292"/>
      <c r="CC14" s="292"/>
      <c r="CD14" s="292"/>
      <c r="DK14" s="60">
        <v>304</v>
      </c>
      <c r="DL14" s="60"/>
      <c r="DN14" s="44"/>
    </row>
    <row r="15" spans="3:118" ht="7.5" customHeight="1">
      <c r="C15" s="243"/>
      <c r="D15" s="266"/>
      <c r="E15" s="266"/>
      <c r="F15" s="266"/>
      <c r="G15" s="266"/>
      <c r="H15" s="266"/>
      <c r="I15" s="266"/>
      <c r="J15" s="308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292"/>
      <c r="BG15" s="292"/>
      <c r="BH15" s="292"/>
      <c r="BI15" s="292"/>
      <c r="BJ15" s="292"/>
      <c r="BK15" s="292"/>
      <c r="BL15" s="292"/>
      <c r="BM15" s="292"/>
      <c r="BN15" s="292"/>
      <c r="BO15" s="292"/>
      <c r="BP15" s="292"/>
      <c r="BQ15" s="292"/>
      <c r="BR15" s="292"/>
      <c r="BS15" s="292"/>
      <c r="BT15" s="292"/>
      <c r="BU15" s="299" t="s">
        <v>16</v>
      </c>
      <c r="BV15" s="300"/>
      <c r="BW15" s="300"/>
      <c r="BX15" s="300"/>
      <c r="BY15" s="301"/>
      <c r="BZ15" s="303" t="s">
        <v>17</v>
      </c>
      <c r="CA15" s="300"/>
      <c r="CB15" s="300"/>
      <c r="CC15" s="301"/>
      <c r="CD15" s="304"/>
      <c r="DK15" s="60">
        <v>404</v>
      </c>
      <c r="DL15" s="60"/>
      <c r="DN15" s="44"/>
    </row>
    <row r="16" spans="3:116" ht="7.5" customHeight="1">
      <c r="C16" s="309"/>
      <c r="D16" s="256"/>
      <c r="E16" s="256"/>
      <c r="F16" s="256"/>
      <c r="G16" s="256"/>
      <c r="H16" s="256"/>
      <c r="I16" s="256"/>
      <c r="J16" s="310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292"/>
      <c r="BG16" s="292"/>
      <c r="BH16" s="292"/>
      <c r="BI16" s="292"/>
      <c r="BJ16" s="292"/>
      <c r="BK16" s="292"/>
      <c r="BL16" s="292"/>
      <c r="BM16" s="292"/>
      <c r="BN16" s="292"/>
      <c r="BO16" s="292"/>
      <c r="BP16" s="292"/>
      <c r="BQ16" s="292"/>
      <c r="BR16" s="292"/>
      <c r="BS16" s="292"/>
      <c r="BT16" s="292"/>
      <c r="BU16" s="302"/>
      <c r="BV16" s="300"/>
      <c r="BW16" s="300"/>
      <c r="BX16" s="300"/>
      <c r="BY16" s="301"/>
      <c r="BZ16" s="300"/>
      <c r="CA16" s="300"/>
      <c r="CB16" s="300"/>
      <c r="CC16" s="301"/>
      <c r="CD16" s="304"/>
      <c r="DK16" s="60">
        <v>512</v>
      </c>
      <c r="DL16" s="60"/>
    </row>
    <row r="17" spans="3:116" ht="7.5" customHeight="1">
      <c r="C17" s="201" t="s">
        <v>41</v>
      </c>
      <c r="D17" s="202"/>
      <c r="E17" s="298" t="s">
        <v>8</v>
      </c>
      <c r="F17" s="208"/>
      <c r="G17" s="208"/>
      <c r="H17" s="208"/>
      <c r="I17" s="208"/>
      <c r="J17" s="208"/>
      <c r="K17" s="136" t="s">
        <v>7</v>
      </c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6" t="s">
        <v>9</v>
      </c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220" t="s">
        <v>97</v>
      </c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282"/>
      <c r="BC17" s="282"/>
      <c r="BD17" s="282"/>
      <c r="BE17" s="283"/>
      <c r="BF17" s="296"/>
      <c r="BG17" s="282"/>
      <c r="BH17" s="282"/>
      <c r="BI17" s="282"/>
      <c r="BJ17" s="282"/>
      <c r="BK17" s="282"/>
      <c r="BL17" s="282"/>
      <c r="BM17" s="282"/>
      <c r="BN17" s="282"/>
      <c r="BO17" s="282"/>
      <c r="BP17" s="282"/>
      <c r="BQ17" s="282"/>
      <c r="BR17" s="282"/>
      <c r="BS17" s="282"/>
      <c r="BT17" s="282"/>
      <c r="BU17" s="141"/>
      <c r="BV17" s="216"/>
      <c r="BW17" s="216"/>
      <c r="BX17" s="216"/>
      <c r="BY17" s="216"/>
      <c r="BZ17" s="257"/>
      <c r="CA17" s="216"/>
      <c r="CB17" s="216"/>
      <c r="CC17" s="216"/>
      <c r="CD17" s="218"/>
      <c r="CE17" s="150" t="s">
        <v>59</v>
      </c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DK17" s="60">
        <v>612</v>
      </c>
      <c r="DL17" s="60"/>
    </row>
    <row r="18" spans="3:116" ht="7.5" customHeight="1">
      <c r="C18" s="203"/>
      <c r="D18" s="204"/>
      <c r="E18" s="211"/>
      <c r="F18" s="211"/>
      <c r="G18" s="211"/>
      <c r="H18" s="211"/>
      <c r="I18" s="211"/>
      <c r="J18" s="211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58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267"/>
      <c r="BC18" s="267"/>
      <c r="BD18" s="267"/>
      <c r="BE18" s="284"/>
      <c r="BF18" s="267"/>
      <c r="BG18" s="267"/>
      <c r="BH18" s="267"/>
      <c r="BI18" s="267"/>
      <c r="BJ18" s="267"/>
      <c r="BK18" s="267"/>
      <c r="BL18" s="267"/>
      <c r="BM18" s="267"/>
      <c r="BN18" s="267"/>
      <c r="BO18" s="267"/>
      <c r="BP18" s="267"/>
      <c r="BQ18" s="267"/>
      <c r="BR18" s="267"/>
      <c r="BS18" s="267"/>
      <c r="BT18" s="267"/>
      <c r="BU18" s="164"/>
      <c r="BV18" s="165"/>
      <c r="BW18" s="165"/>
      <c r="BX18" s="165"/>
      <c r="BY18" s="165"/>
      <c r="BZ18" s="258"/>
      <c r="CA18" s="165"/>
      <c r="CB18" s="165"/>
      <c r="CC18" s="165"/>
      <c r="CD18" s="219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DK18" s="60">
        <v>622</v>
      </c>
      <c r="DL18" s="60"/>
    </row>
    <row r="19" spans="3:116" ht="7.5" customHeight="1">
      <c r="C19" s="203"/>
      <c r="D19" s="204"/>
      <c r="E19" s="211"/>
      <c r="F19" s="211"/>
      <c r="G19" s="211"/>
      <c r="H19" s="211"/>
      <c r="I19" s="211"/>
      <c r="J19" s="211"/>
      <c r="K19" s="236" t="s">
        <v>19</v>
      </c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236" t="s">
        <v>96</v>
      </c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259" t="s">
        <v>105</v>
      </c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0"/>
      <c r="AU19" s="260"/>
      <c r="AV19" s="260"/>
      <c r="AW19" s="260"/>
      <c r="AX19" s="260"/>
      <c r="AY19" s="260"/>
      <c r="AZ19" s="260"/>
      <c r="BA19" s="260"/>
      <c r="BB19" s="260"/>
      <c r="BC19" s="260"/>
      <c r="BD19" s="260"/>
      <c r="BE19" s="261"/>
      <c r="BF19" s="265"/>
      <c r="BG19" s="265"/>
      <c r="BH19" s="265"/>
      <c r="BI19" s="265"/>
      <c r="BJ19" s="265"/>
      <c r="BK19" s="265"/>
      <c r="BL19" s="265"/>
      <c r="BM19" s="265"/>
      <c r="BN19" s="265"/>
      <c r="BO19" s="265"/>
      <c r="BP19" s="265"/>
      <c r="BQ19" s="265"/>
      <c r="BR19" s="265"/>
      <c r="BS19" s="265"/>
      <c r="BT19" s="265"/>
      <c r="BU19" s="147"/>
      <c r="BV19" s="160"/>
      <c r="BW19" s="160"/>
      <c r="BX19" s="160"/>
      <c r="BY19" s="160"/>
      <c r="BZ19" s="268"/>
      <c r="CA19" s="160"/>
      <c r="CB19" s="160"/>
      <c r="CC19" s="160"/>
      <c r="CD19" s="269"/>
      <c r="CE19" s="150" t="s">
        <v>59</v>
      </c>
      <c r="CF19" s="150"/>
      <c r="CG19" s="150"/>
      <c r="CH19" s="150"/>
      <c r="CI19" s="150"/>
      <c r="CJ19" s="150"/>
      <c r="CK19" s="150"/>
      <c r="CL19" s="150"/>
      <c r="CM19" s="150"/>
      <c r="CN19" s="150"/>
      <c r="CO19" s="150"/>
      <c r="CP19" s="150"/>
      <c r="CQ19" s="150"/>
      <c r="CR19" s="150"/>
      <c r="CS19" s="150"/>
      <c r="CT19" s="150"/>
      <c r="DK19" s="60"/>
      <c r="DL19" s="60"/>
    </row>
    <row r="20" spans="3:120" ht="7.5" customHeight="1">
      <c r="C20" s="203"/>
      <c r="D20" s="204"/>
      <c r="E20" s="211"/>
      <c r="F20" s="211"/>
      <c r="G20" s="211"/>
      <c r="H20" s="211"/>
      <c r="I20" s="211"/>
      <c r="J20" s="211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262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4"/>
      <c r="BF20" s="266"/>
      <c r="BG20" s="266"/>
      <c r="BH20" s="266"/>
      <c r="BI20" s="266"/>
      <c r="BJ20" s="266"/>
      <c r="BK20" s="266"/>
      <c r="BL20" s="266"/>
      <c r="BM20" s="266"/>
      <c r="BN20" s="266"/>
      <c r="BO20" s="266"/>
      <c r="BP20" s="266"/>
      <c r="BQ20" s="266"/>
      <c r="BR20" s="266"/>
      <c r="BS20" s="266"/>
      <c r="BT20" s="266"/>
      <c r="BU20" s="142"/>
      <c r="BV20" s="162"/>
      <c r="BW20" s="162"/>
      <c r="BX20" s="162"/>
      <c r="BY20" s="162"/>
      <c r="BZ20" s="195"/>
      <c r="CA20" s="162"/>
      <c r="CB20" s="162"/>
      <c r="CC20" s="162"/>
      <c r="CD20" s="196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DK20" s="60"/>
      <c r="DL20" s="62" t="s">
        <v>78</v>
      </c>
      <c r="DM20" s="60"/>
      <c r="DN20" s="60"/>
      <c r="DO20" s="60"/>
      <c r="DP20" s="60"/>
    </row>
    <row r="21" spans="3:120" ht="7.5" customHeight="1">
      <c r="C21" s="203"/>
      <c r="D21" s="204"/>
      <c r="E21" s="211"/>
      <c r="F21" s="211"/>
      <c r="G21" s="211"/>
      <c r="H21" s="211"/>
      <c r="I21" s="211"/>
      <c r="J21" s="211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262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63"/>
      <c r="BC21" s="263"/>
      <c r="BD21" s="263"/>
      <c r="BE21" s="264"/>
      <c r="BF21" s="266"/>
      <c r="BG21" s="266"/>
      <c r="BH21" s="266"/>
      <c r="BI21" s="266"/>
      <c r="BJ21" s="266"/>
      <c r="BK21" s="266"/>
      <c r="BL21" s="266"/>
      <c r="BM21" s="266"/>
      <c r="BN21" s="266"/>
      <c r="BO21" s="266"/>
      <c r="BP21" s="266"/>
      <c r="BQ21" s="266"/>
      <c r="BR21" s="266"/>
      <c r="BS21" s="266"/>
      <c r="BT21" s="266"/>
      <c r="BU21" s="142"/>
      <c r="BV21" s="162"/>
      <c r="BW21" s="162"/>
      <c r="BX21" s="162"/>
      <c r="BY21" s="162"/>
      <c r="BZ21" s="195"/>
      <c r="CA21" s="162"/>
      <c r="CB21" s="162"/>
      <c r="CC21" s="162"/>
      <c r="CD21" s="196"/>
      <c r="CE21" s="150"/>
      <c r="CF21" s="150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150"/>
      <c r="DL21" s="62" t="s">
        <v>79</v>
      </c>
      <c r="DM21" s="60">
        <v>1</v>
      </c>
      <c r="DN21" s="60">
        <v>1</v>
      </c>
      <c r="DO21" s="60">
        <v>1</v>
      </c>
      <c r="DP21" s="60"/>
    </row>
    <row r="22" spans="3:120" ht="7.5" customHeight="1">
      <c r="C22" s="203"/>
      <c r="D22" s="204"/>
      <c r="E22" s="211"/>
      <c r="F22" s="211"/>
      <c r="G22" s="211"/>
      <c r="H22" s="211"/>
      <c r="I22" s="211"/>
      <c r="J22" s="211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262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3"/>
      <c r="BA22" s="263"/>
      <c r="BB22" s="263"/>
      <c r="BC22" s="263"/>
      <c r="BD22" s="263"/>
      <c r="BE22" s="264"/>
      <c r="BF22" s="266"/>
      <c r="BG22" s="266"/>
      <c r="BH22" s="266"/>
      <c r="BI22" s="266"/>
      <c r="BJ22" s="266"/>
      <c r="BK22" s="266"/>
      <c r="BL22" s="266"/>
      <c r="BM22" s="266"/>
      <c r="BN22" s="266"/>
      <c r="BO22" s="266"/>
      <c r="BP22" s="266"/>
      <c r="BQ22" s="266"/>
      <c r="BR22" s="266"/>
      <c r="BS22" s="266"/>
      <c r="BT22" s="266"/>
      <c r="BU22" s="142"/>
      <c r="BV22" s="162"/>
      <c r="BW22" s="162"/>
      <c r="BX22" s="162"/>
      <c r="BY22" s="162"/>
      <c r="BZ22" s="195"/>
      <c r="CA22" s="162"/>
      <c r="CB22" s="162"/>
      <c r="CC22" s="162"/>
      <c r="CD22" s="196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DD22" s="61" t="s">
        <v>63</v>
      </c>
      <c r="DE22" s="60">
        <v>765</v>
      </c>
      <c r="DL22" s="62" t="s">
        <v>80</v>
      </c>
      <c r="DM22" s="60">
        <v>2</v>
      </c>
      <c r="DN22" s="60">
        <v>2</v>
      </c>
      <c r="DO22" s="60">
        <v>2</v>
      </c>
      <c r="DP22" s="60"/>
    </row>
    <row r="23" spans="3:120" ht="7.5" customHeight="1">
      <c r="C23" s="203"/>
      <c r="D23" s="204"/>
      <c r="E23" s="211"/>
      <c r="F23" s="211"/>
      <c r="G23" s="211"/>
      <c r="H23" s="211"/>
      <c r="I23" s="211"/>
      <c r="J23" s="211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262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  <c r="BA23" s="263"/>
      <c r="BB23" s="263"/>
      <c r="BC23" s="263"/>
      <c r="BD23" s="263"/>
      <c r="BE23" s="264"/>
      <c r="BF23" s="267"/>
      <c r="BG23" s="267"/>
      <c r="BH23" s="267"/>
      <c r="BI23" s="267"/>
      <c r="BJ23" s="267"/>
      <c r="BK23" s="267"/>
      <c r="BL23" s="267"/>
      <c r="BM23" s="267"/>
      <c r="BN23" s="267"/>
      <c r="BO23" s="267"/>
      <c r="BP23" s="267"/>
      <c r="BQ23" s="267"/>
      <c r="BR23" s="267"/>
      <c r="BS23" s="267"/>
      <c r="BT23" s="267"/>
      <c r="BU23" s="164"/>
      <c r="BV23" s="165"/>
      <c r="BW23" s="165"/>
      <c r="BX23" s="165"/>
      <c r="BY23" s="165"/>
      <c r="BZ23" s="258"/>
      <c r="CA23" s="165"/>
      <c r="CB23" s="165"/>
      <c r="CC23" s="165"/>
      <c r="CD23" s="219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DD23" s="61" t="s">
        <v>64</v>
      </c>
      <c r="DE23" s="60">
        <v>765</v>
      </c>
      <c r="DL23" s="62" t="s">
        <v>118</v>
      </c>
      <c r="DM23" s="60">
        <v>3</v>
      </c>
      <c r="DN23" s="60">
        <v>3</v>
      </c>
      <c r="DO23" s="60">
        <v>3</v>
      </c>
      <c r="DP23" s="60"/>
    </row>
    <row r="24" spans="3:120" ht="7.5" customHeight="1">
      <c r="C24" s="203"/>
      <c r="D24" s="204"/>
      <c r="E24" s="211"/>
      <c r="F24" s="211"/>
      <c r="G24" s="211"/>
      <c r="H24" s="211"/>
      <c r="I24" s="211"/>
      <c r="J24" s="211"/>
      <c r="K24" s="236" t="s">
        <v>111</v>
      </c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 t="s">
        <v>10</v>
      </c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229" t="s">
        <v>114</v>
      </c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281"/>
      <c r="AV24" s="281"/>
      <c r="AW24" s="281"/>
      <c r="AX24" s="281"/>
      <c r="AY24" s="281"/>
      <c r="AZ24" s="281"/>
      <c r="BA24" s="281"/>
      <c r="BB24" s="281"/>
      <c r="BC24" s="281"/>
      <c r="BD24" s="281"/>
      <c r="BE24" s="293"/>
      <c r="BF24" s="276" t="s">
        <v>20</v>
      </c>
      <c r="BG24" s="277"/>
      <c r="BH24" s="277"/>
      <c r="BI24" s="277"/>
      <c r="BJ24" s="277"/>
      <c r="BK24" s="277"/>
      <c r="BL24" s="277"/>
      <c r="BM24" s="277"/>
      <c r="BN24" s="277"/>
      <c r="BO24" s="277"/>
      <c r="BP24" s="277"/>
      <c r="BQ24" s="277"/>
      <c r="BR24" s="277"/>
      <c r="BS24" s="277"/>
      <c r="BT24" s="278"/>
      <c r="BU24" s="244">
        <f>IF(BO26="","",IF(BO26=124,"○",""))</f>
      </c>
      <c r="BV24" s="245"/>
      <c r="BW24" s="245"/>
      <c r="BX24" s="245"/>
      <c r="BY24" s="245"/>
      <c r="BZ24" s="250">
        <f>IF(BO26="","",IF(BO26&lt;&gt;124,"○",""))</f>
      </c>
      <c r="CA24" s="245"/>
      <c r="CB24" s="245"/>
      <c r="CC24" s="245"/>
      <c r="CD24" s="251"/>
      <c r="CE24" s="151" t="s">
        <v>60</v>
      </c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DD24" s="61" t="s">
        <v>65</v>
      </c>
      <c r="DE24" s="60">
        <v>790</v>
      </c>
      <c r="DL24" s="60"/>
      <c r="DM24" s="60">
        <v>4</v>
      </c>
      <c r="DN24" s="60">
        <v>4</v>
      </c>
      <c r="DO24" s="60">
        <v>4</v>
      </c>
      <c r="DP24" s="60"/>
    </row>
    <row r="25" spans="3:120" ht="7.5" customHeight="1">
      <c r="C25" s="203"/>
      <c r="D25" s="204"/>
      <c r="E25" s="211"/>
      <c r="F25" s="211"/>
      <c r="G25" s="211"/>
      <c r="H25" s="211"/>
      <c r="I25" s="211"/>
      <c r="J25" s="211"/>
      <c r="K25" s="29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200"/>
      <c r="AJ25" s="294"/>
      <c r="AK25" s="294"/>
      <c r="AL25" s="294"/>
      <c r="AM25" s="294"/>
      <c r="AN25" s="294"/>
      <c r="AO25" s="294"/>
      <c r="AP25" s="294"/>
      <c r="AQ25" s="294"/>
      <c r="AR25" s="294"/>
      <c r="AS25" s="294"/>
      <c r="AT25" s="294"/>
      <c r="AU25" s="294"/>
      <c r="AV25" s="294"/>
      <c r="AW25" s="294"/>
      <c r="AX25" s="294"/>
      <c r="AY25" s="294"/>
      <c r="AZ25" s="294"/>
      <c r="BA25" s="294"/>
      <c r="BB25" s="294"/>
      <c r="BC25" s="294"/>
      <c r="BD25" s="294"/>
      <c r="BE25" s="295"/>
      <c r="BF25" s="210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2"/>
      <c r="BU25" s="246"/>
      <c r="BV25" s="247"/>
      <c r="BW25" s="247"/>
      <c r="BX25" s="247"/>
      <c r="BY25" s="247"/>
      <c r="BZ25" s="252"/>
      <c r="CA25" s="247"/>
      <c r="CB25" s="247"/>
      <c r="CC25" s="247"/>
      <c r="CD25" s="253"/>
      <c r="CE25" s="151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DD25" s="61" t="s">
        <v>66</v>
      </c>
      <c r="DE25" s="60">
        <v>790</v>
      </c>
      <c r="DL25" s="60"/>
      <c r="DM25" s="60">
        <v>5</v>
      </c>
      <c r="DN25" s="60">
        <v>5</v>
      </c>
      <c r="DO25" s="60">
        <v>5</v>
      </c>
      <c r="DP25" s="60"/>
    </row>
    <row r="26" spans="3:120" ht="7.5" customHeight="1">
      <c r="C26" s="203"/>
      <c r="D26" s="204"/>
      <c r="E26" s="211"/>
      <c r="F26" s="211"/>
      <c r="G26" s="211"/>
      <c r="H26" s="211"/>
      <c r="I26" s="211"/>
      <c r="J26" s="211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200"/>
      <c r="AJ26" s="294"/>
      <c r="AK26" s="294"/>
      <c r="AL26" s="294"/>
      <c r="AM26" s="294"/>
      <c r="AN26" s="294"/>
      <c r="AO26" s="294"/>
      <c r="AP26" s="294"/>
      <c r="AQ26" s="294"/>
      <c r="AR26" s="294"/>
      <c r="AS26" s="294"/>
      <c r="AT26" s="294"/>
      <c r="AU26" s="294"/>
      <c r="AV26" s="294"/>
      <c r="AW26" s="294"/>
      <c r="AX26" s="294"/>
      <c r="AY26" s="294"/>
      <c r="AZ26" s="294"/>
      <c r="BA26" s="294"/>
      <c r="BB26" s="294"/>
      <c r="BC26" s="294"/>
      <c r="BD26" s="294"/>
      <c r="BE26" s="295"/>
      <c r="BF26" s="188" t="s">
        <v>42</v>
      </c>
      <c r="BG26" s="94"/>
      <c r="BH26" s="94"/>
      <c r="BI26" s="94"/>
      <c r="BJ26" s="94"/>
      <c r="BK26" s="94"/>
      <c r="BL26" s="94"/>
      <c r="BM26" s="94"/>
      <c r="BN26" s="94"/>
      <c r="BO26" s="279"/>
      <c r="BP26" s="279"/>
      <c r="BQ26" s="279"/>
      <c r="BR26" s="279"/>
      <c r="BS26" s="6"/>
      <c r="BT26" s="35"/>
      <c r="BU26" s="246"/>
      <c r="BV26" s="247"/>
      <c r="BW26" s="247"/>
      <c r="BX26" s="247"/>
      <c r="BY26" s="247"/>
      <c r="BZ26" s="252"/>
      <c r="CA26" s="247"/>
      <c r="CB26" s="247"/>
      <c r="CC26" s="247"/>
      <c r="CD26" s="253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DL26" s="60"/>
      <c r="DM26" s="60">
        <v>6</v>
      </c>
      <c r="DN26" s="60">
        <v>6</v>
      </c>
      <c r="DO26" s="60">
        <v>6</v>
      </c>
      <c r="DP26" s="60"/>
    </row>
    <row r="27" spans="3:120" ht="7.5" customHeight="1">
      <c r="C27" s="203"/>
      <c r="D27" s="204"/>
      <c r="E27" s="211"/>
      <c r="F27" s="211"/>
      <c r="G27" s="211"/>
      <c r="H27" s="211"/>
      <c r="I27" s="211"/>
      <c r="J27" s="211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270" t="s">
        <v>77</v>
      </c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2"/>
      <c r="BF27" s="188"/>
      <c r="BG27" s="94"/>
      <c r="BH27" s="94"/>
      <c r="BI27" s="94"/>
      <c r="BJ27" s="94"/>
      <c r="BK27" s="94"/>
      <c r="BL27" s="94"/>
      <c r="BM27" s="94"/>
      <c r="BN27" s="94"/>
      <c r="BO27" s="280"/>
      <c r="BP27" s="280"/>
      <c r="BQ27" s="280"/>
      <c r="BR27" s="280"/>
      <c r="BS27" s="6"/>
      <c r="BT27" s="6"/>
      <c r="BU27" s="246"/>
      <c r="BV27" s="247"/>
      <c r="BW27" s="247"/>
      <c r="BX27" s="247"/>
      <c r="BY27" s="247"/>
      <c r="BZ27" s="252"/>
      <c r="CA27" s="247"/>
      <c r="CB27" s="247"/>
      <c r="CC27" s="247"/>
      <c r="CD27" s="253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DL27" s="60"/>
      <c r="DM27" s="60">
        <v>7</v>
      </c>
      <c r="DN27" s="60">
        <v>7</v>
      </c>
      <c r="DO27" s="60">
        <v>7</v>
      </c>
      <c r="DP27" s="60"/>
    </row>
    <row r="28" spans="3:120" ht="7.5" customHeight="1">
      <c r="C28" s="205"/>
      <c r="D28" s="206"/>
      <c r="E28" s="214"/>
      <c r="F28" s="214"/>
      <c r="G28" s="214"/>
      <c r="H28" s="214"/>
      <c r="I28" s="214"/>
      <c r="J28" s="21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273"/>
      <c r="AJ28" s="274"/>
      <c r="AK28" s="274"/>
      <c r="AL28" s="274"/>
      <c r="AM28" s="274"/>
      <c r="AN28" s="274"/>
      <c r="AO28" s="274"/>
      <c r="AP28" s="274"/>
      <c r="AQ28" s="274"/>
      <c r="AR28" s="274"/>
      <c r="AS28" s="274"/>
      <c r="AT28" s="274"/>
      <c r="AU28" s="274"/>
      <c r="AV28" s="274"/>
      <c r="AW28" s="274"/>
      <c r="AX28" s="274"/>
      <c r="AY28" s="274"/>
      <c r="AZ28" s="274"/>
      <c r="BA28" s="274"/>
      <c r="BB28" s="274"/>
      <c r="BC28" s="274"/>
      <c r="BD28" s="274"/>
      <c r="BE28" s="275"/>
      <c r="BF28" s="31"/>
      <c r="BG28" s="31"/>
      <c r="BH28" s="31"/>
      <c r="BI28" s="31"/>
      <c r="BJ28" s="31"/>
      <c r="BK28" s="31"/>
      <c r="BL28" s="31"/>
      <c r="BM28" s="31"/>
      <c r="BN28" s="31"/>
      <c r="BO28" s="65"/>
      <c r="BP28" s="65"/>
      <c r="BQ28" s="65"/>
      <c r="BR28" s="9"/>
      <c r="BS28" s="9"/>
      <c r="BT28" s="9"/>
      <c r="BU28" s="248"/>
      <c r="BV28" s="249"/>
      <c r="BW28" s="249"/>
      <c r="BX28" s="249"/>
      <c r="BY28" s="249"/>
      <c r="BZ28" s="254"/>
      <c r="CA28" s="249"/>
      <c r="CB28" s="249"/>
      <c r="CC28" s="249"/>
      <c r="CD28" s="255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DL28" s="60"/>
      <c r="DM28" s="60">
        <v>8</v>
      </c>
      <c r="DN28" s="60">
        <v>8</v>
      </c>
      <c r="DO28" s="60">
        <v>8</v>
      </c>
      <c r="DP28" s="60"/>
    </row>
    <row r="29" spans="3:120" ht="7.5" customHeight="1">
      <c r="C29" s="201" t="s">
        <v>21</v>
      </c>
      <c r="D29" s="237"/>
      <c r="E29" s="235" t="s">
        <v>120</v>
      </c>
      <c r="F29" s="208"/>
      <c r="G29" s="208"/>
      <c r="H29" s="208"/>
      <c r="I29" s="208"/>
      <c r="J29" s="209"/>
      <c r="K29" s="136" t="s">
        <v>7</v>
      </c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242" t="s">
        <v>99</v>
      </c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220"/>
      <c r="AI29" s="136" t="s">
        <v>97</v>
      </c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40"/>
      <c r="BV29" s="140"/>
      <c r="BW29" s="140"/>
      <c r="BX29" s="140"/>
      <c r="BY29" s="141"/>
      <c r="BZ29" s="149"/>
      <c r="CA29" s="140"/>
      <c r="CB29" s="140"/>
      <c r="CC29" s="140"/>
      <c r="CD29" s="140"/>
      <c r="CE29" s="150" t="s">
        <v>59</v>
      </c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DL29" s="60"/>
      <c r="DM29" s="60">
        <v>9</v>
      </c>
      <c r="DN29" s="60">
        <v>9</v>
      </c>
      <c r="DO29" s="60">
        <v>9</v>
      </c>
      <c r="DP29" s="60"/>
    </row>
    <row r="30" spans="3:120" ht="7.5" customHeight="1">
      <c r="C30" s="238"/>
      <c r="D30" s="239"/>
      <c r="E30" s="210"/>
      <c r="F30" s="211"/>
      <c r="G30" s="211"/>
      <c r="H30" s="211"/>
      <c r="I30" s="211"/>
      <c r="J30" s="212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56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3"/>
      <c r="BV30" s="133"/>
      <c r="BW30" s="133"/>
      <c r="BX30" s="133"/>
      <c r="BY30" s="142"/>
      <c r="BZ30" s="132"/>
      <c r="CA30" s="133"/>
      <c r="CB30" s="133"/>
      <c r="CC30" s="133"/>
      <c r="CD30" s="133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DL30" s="60"/>
      <c r="DM30" s="60">
        <v>10</v>
      </c>
      <c r="DN30" s="60">
        <v>10</v>
      </c>
      <c r="DO30" s="60">
        <v>10</v>
      </c>
      <c r="DP30" s="60"/>
    </row>
    <row r="31" spans="3:120" ht="7.5" customHeight="1">
      <c r="C31" s="238"/>
      <c r="D31" s="239"/>
      <c r="E31" s="210"/>
      <c r="F31" s="211"/>
      <c r="G31" s="211"/>
      <c r="H31" s="211"/>
      <c r="I31" s="211"/>
      <c r="J31" s="212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243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3"/>
      <c r="BV31" s="133"/>
      <c r="BW31" s="133"/>
      <c r="BX31" s="133"/>
      <c r="BY31" s="142"/>
      <c r="BZ31" s="132"/>
      <c r="CA31" s="133"/>
      <c r="CB31" s="133"/>
      <c r="CC31" s="133"/>
      <c r="CD31" s="133"/>
      <c r="CE31" s="150"/>
      <c r="CF31" s="150"/>
      <c r="CG31" s="150"/>
      <c r="CH31" s="150"/>
      <c r="CI31" s="150"/>
      <c r="CJ31" s="150"/>
      <c r="CK31" s="150"/>
      <c r="CL31" s="150"/>
      <c r="CM31" s="150"/>
      <c r="CN31" s="150"/>
      <c r="CO31" s="150"/>
      <c r="CP31" s="150"/>
      <c r="CQ31" s="150"/>
      <c r="CR31" s="150"/>
      <c r="CS31" s="150"/>
      <c r="CT31" s="150"/>
      <c r="DL31" s="60"/>
      <c r="DM31" s="60">
        <v>11</v>
      </c>
      <c r="DN31" s="60">
        <v>11</v>
      </c>
      <c r="DO31" s="60">
        <v>11</v>
      </c>
      <c r="DP31" s="60"/>
    </row>
    <row r="32" spans="3:120" ht="7.5" customHeight="1">
      <c r="C32" s="238"/>
      <c r="D32" s="239"/>
      <c r="E32" s="210"/>
      <c r="F32" s="211"/>
      <c r="G32" s="211"/>
      <c r="H32" s="211"/>
      <c r="I32" s="211"/>
      <c r="J32" s="212"/>
      <c r="K32" s="154" t="s">
        <v>11</v>
      </c>
      <c r="L32" s="155"/>
      <c r="M32" s="155"/>
      <c r="N32" s="155"/>
      <c r="O32" s="155"/>
      <c r="P32" s="155"/>
      <c r="Q32" s="155"/>
      <c r="R32" s="155"/>
      <c r="S32" s="155"/>
      <c r="T32" s="155"/>
      <c r="U32" s="228"/>
      <c r="V32" s="281" t="s">
        <v>98</v>
      </c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8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4"/>
      <c r="BF32" s="8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4"/>
      <c r="BU32" s="244">
        <f>IF(BJ33="","",IF(BJ33&gt;=AQ33,"○",""))</f>
      </c>
      <c r="BV32" s="245"/>
      <c r="BW32" s="245"/>
      <c r="BX32" s="245"/>
      <c r="BY32" s="245"/>
      <c r="BZ32" s="250">
        <f>IF(BJ33="","",IF(BJ33&lt;AQ33,"○",""))</f>
      </c>
      <c r="CA32" s="245"/>
      <c r="CB32" s="245"/>
      <c r="CC32" s="245"/>
      <c r="CD32" s="251"/>
      <c r="CE32" s="151" t="s">
        <v>61</v>
      </c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0"/>
      <c r="CU32" s="27"/>
      <c r="CV32" s="27"/>
      <c r="CW32" s="27"/>
      <c r="DL32" s="60"/>
      <c r="DM32" s="60">
        <v>12</v>
      </c>
      <c r="DN32" s="60">
        <v>12</v>
      </c>
      <c r="DO32" s="60">
        <v>12</v>
      </c>
      <c r="DP32" s="60"/>
    </row>
    <row r="33" spans="3:120" ht="7.5" customHeight="1">
      <c r="C33" s="238"/>
      <c r="D33" s="239"/>
      <c r="E33" s="210"/>
      <c r="F33" s="211"/>
      <c r="G33" s="211"/>
      <c r="H33" s="211"/>
      <c r="I33" s="211"/>
      <c r="J33" s="212"/>
      <c r="K33" s="156"/>
      <c r="L33" s="157"/>
      <c r="M33" s="157"/>
      <c r="N33" s="157"/>
      <c r="O33" s="157"/>
      <c r="P33" s="157"/>
      <c r="Q33" s="157"/>
      <c r="R33" s="157"/>
      <c r="S33" s="157"/>
      <c r="T33" s="157"/>
      <c r="U33" s="193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5"/>
      <c r="AJ33" s="6"/>
      <c r="AK33" s="6"/>
      <c r="AL33" s="94" t="s">
        <v>38</v>
      </c>
      <c r="AM33" s="94"/>
      <c r="AN33" s="94"/>
      <c r="AO33" s="94"/>
      <c r="AP33" s="94"/>
      <c r="AQ33" s="247" t="str">
        <f>IF(ISERROR(VLOOKUP(BF8,DD22:DE25,2,0)),"?",VLOOKUP(BF8,DD22:DE25,2,0))</f>
        <v>?</v>
      </c>
      <c r="AR33" s="247"/>
      <c r="AS33" s="247"/>
      <c r="AT33" s="247"/>
      <c r="AU33" s="94" t="s">
        <v>104</v>
      </c>
      <c r="AV33" s="94"/>
      <c r="AW33" s="94"/>
      <c r="AX33" s="94"/>
      <c r="AY33" s="94"/>
      <c r="AZ33" s="94"/>
      <c r="BA33" s="94"/>
      <c r="BB33" s="94"/>
      <c r="BC33" s="94"/>
      <c r="BD33" s="94"/>
      <c r="BE33" s="7"/>
      <c r="BF33" s="28"/>
      <c r="BG33" s="68"/>
      <c r="BH33" s="68"/>
      <c r="BI33" s="68"/>
      <c r="BJ33" s="360"/>
      <c r="BK33" s="112"/>
      <c r="BL33" s="112"/>
      <c r="BM33" s="112"/>
      <c r="BN33" s="175" t="s">
        <v>45</v>
      </c>
      <c r="BO33" s="361"/>
      <c r="BP33" s="361"/>
      <c r="BQ33" s="361"/>
      <c r="BR33" s="361"/>
      <c r="BS33" s="361"/>
      <c r="BT33" s="29"/>
      <c r="BU33" s="246"/>
      <c r="BV33" s="247"/>
      <c r="BW33" s="247"/>
      <c r="BX33" s="247"/>
      <c r="BY33" s="247"/>
      <c r="BZ33" s="252"/>
      <c r="CA33" s="247"/>
      <c r="CB33" s="247"/>
      <c r="CC33" s="247"/>
      <c r="CD33" s="253"/>
      <c r="CE33" s="150"/>
      <c r="CF33" s="150"/>
      <c r="CG33" s="150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0"/>
      <c r="CS33" s="150"/>
      <c r="CT33" s="150"/>
      <c r="CU33" s="27"/>
      <c r="CV33" s="27"/>
      <c r="CW33" s="27"/>
      <c r="DL33" s="60"/>
      <c r="DM33" s="60">
        <v>13</v>
      </c>
      <c r="DN33" s="60"/>
      <c r="DO33" s="60">
        <v>13</v>
      </c>
      <c r="DP33" s="60"/>
    </row>
    <row r="34" spans="3:120" ht="7.5" customHeight="1">
      <c r="C34" s="238"/>
      <c r="D34" s="239"/>
      <c r="E34" s="210"/>
      <c r="F34" s="211"/>
      <c r="G34" s="211"/>
      <c r="H34" s="211"/>
      <c r="I34" s="211"/>
      <c r="J34" s="212"/>
      <c r="K34" s="156"/>
      <c r="L34" s="157"/>
      <c r="M34" s="157"/>
      <c r="N34" s="157"/>
      <c r="O34" s="157"/>
      <c r="P34" s="157"/>
      <c r="Q34" s="157"/>
      <c r="R34" s="157"/>
      <c r="S34" s="157"/>
      <c r="T34" s="157"/>
      <c r="U34" s="193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41"/>
      <c r="AJ34" s="26"/>
      <c r="AK34" s="26"/>
      <c r="AL34" s="94"/>
      <c r="AM34" s="94"/>
      <c r="AN34" s="94"/>
      <c r="AO34" s="94"/>
      <c r="AP34" s="94"/>
      <c r="AQ34" s="249"/>
      <c r="AR34" s="249"/>
      <c r="AS34" s="249"/>
      <c r="AT34" s="249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24"/>
      <c r="BF34" s="28"/>
      <c r="BG34" s="68"/>
      <c r="BH34" s="35"/>
      <c r="BI34" s="69"/>
      <c r="BJ34" s="112"/>
      <c r="BK34" s="112"/>
      <c r="BL34" s="112"/>
      <c r="BM34" s="112"/>
      <c r="BN34" s="361"/>
      <c r="BO34" s="361"/>
      <c r="BP34" s="361"/>
      <c r="BQ34" s="361"/>
      <c r="BR34" s="361"/>
      <c r="BS34" s="361"/>
      <c r="BT34" s="29"/>
      <c r="BU34" s="246"/>
      <c r="BV34" s="247"/>
      <c r="BW34" s="247"/>
      <c r="BX34" s="247"/>
      <c r="BY34" s="247"/>
      <c r="BZ34" s="252"/>
      <c r="CA34" s="247"/>
      <c r="CB34" s="247"/>
      <c r="CC34" s="247"/>
      <c r="CD34" s="253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0"/>
      <c r="CU34" s="27"/>
      <c r="CV34" s="27"/>
      <c r="CW34" s="27"/>
      <c r="DL34" s="60"/>
      <c r="DM34" s="60">
        <v>14</v>
      </c>
      <c r="DN34" s="60"/>
      <c r="DO34" s="60">
        <v>14</v>
      </c>
      <c r="DP34" s="60"/>
    </row>
    <row r="35" spans="3:120" ht="7.5" customHeight="1">
      <c r="C35" s="238"/>
      <c r="D35" s="239"/>
      <c r="E35" s="210"/>
      <c r="F35" s="211"/>
      <c r="G35" s="211"/>
      <c r="H35" s="211"/>
      <c r="I35" s="211"/>
      <c r="J35" s="212"/>
      <c r="K35" s="156"/>
      <c r="L35" s="157"/>
      <c r="M35" s="157"/>
      <c r="N35" s="157"/>
      <c r="O35" s="157"/>
      <c r="P35" s="157"/>
      <c r="Q35" s="157"/>
      <c r="R35" s="157"/>
      <c r="S35" s="157"/>
      <c r="T35" s="157"/>
      <c r="U35" s="193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25"/>
      <c r="AJ35" s="26"/>
      <c r="AK35" s="26"/>
      <c r="AL35" s="38"/>
      <c r="AM35" s="38"/>
      <c r="AN35" s="38"/>
      <c r="AO35" s="38"/>
      <c r="AP35" s="38"/>
      <c r="AQ35" s="70"/>
      <c r="AR35" s="70"/>
      <c r="AS35" s="70"/>
      <c r="AT35" s="70"/>
      <c r="AU35" s="38"/>
      <c r="AV35" s="38"/>
      <c r="AW35" s="38"/>
      <c r="AX35" s="38"/>
      <c r="AY35" s="38"/>
      <c r="AZ35" s="38"/>
      <c r="BA35" s="38"/>
      <c r="BB35" s="38"/>
      <c r="BC35" s="38"/>
      <c r="BD35" s="26"/>
      <c r="BE35" s="40"/>
      <c r="BF35" s="28"/>
      <c r="BG35" s="68"/>
      <c r="BH35" s="69"/>
      <c r="BI35" s="69"/>
      <c r="BJ35" s="113"/>
      <c r="BK35" s="113"/>
      <c r="BL35" s="113"/>
      <c r="BM35" s="113"/>
      <c r="BN35" s="361"/>
      <c r="BO35" s="361"/>
      <c r="BP35" s="361"/>
      <c r="BQ35" s="361"/>
      <c r="BR35" s="361"/>
      <c r="BS35" s="361"/>
      <c r="BT35" s="29"/>
      <c r="BU35" s="246"/>
      <c r="BV35" s="247"/>
      <c r="BW35" s="247"/>
      <c r="BX35" s="247"/>
      <c r="BY35" s="247"/>
      <c r="BZ35" s="252"/>
      <c r="CA35" s="247"/>
      <c r="CB35" s="247"/>
      <c r="CC35" s="247"/>
      <c r="CD35" s="253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0"/>
      <c r="CU35" s="27"/>
      <c r="CV35" s="27"/>
      <c r="CW35" s="27"/>
      <c r="DL35" s="60"/>
      <c r="DM35" s="60">
        <v>15</v>
      </c>
      <c r="DN35" s="60"/>
      <c r="DO35" s="60">
        <v>15</v>
      </c>
      <c r="DP35" s="60"/>
    </row>
    <row r="36" spans="3:120" ht="7.5" customHeight="1">
      <c r="C36" s="240"/>
      <c r="D36" s="241"/>
      <c r="E36" s="213"/>
      <c r="F36" s="214"/>
      <c r="G36" s="214"/>
      <c r="H36" s="214"/>
      <c r="I36" s="214"/>
      <c r="J36" s="215"/>
      <c r="K36" s="179"/>
      <c r="L36" s="180"/>
      <c r="M36" s="180"/>
      <c r="N36" s="180"/>
      <c r="O36" s="180"/>
      <c r="P36" s="180"/>
      <c r="Q36" s="180"/>
      <c r="R36" s="180"/>
      <c r="S36" s="180"/>
      <c r="T36" s="180"/>
      <c r="U36" s="194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36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48"/>
      <c r="BF36" s="30"/>
      <c r="BG36" s="31"/>
      <c r="BH36" s="31"/>
      <c r="BI36" s="31"/>
      <c r="BJ36" s="256"/>
      <c r="BK36" s="256"/>
      <c r="BL36" s="256"/>
      <c r="BM36" s="256"/>
      <c r="BN36" s="256"/>
      <c r="BO36" s="256"/>
      <c r="BP36" s="256"/>
      <c r="BQ36" s="256"/>
      <c r="BR36" s="31"/>
      <c r="BS36" s="31"/>
      <c r="BT36" s="32"/>
      <c r="BU36" s="248"/>
      <c r="BV36" s="249"/>
      <c r="BW36" s="249"/>
      <c r="BX36" s="249"/>
      <c r="BY36" s="249"/>
      <c r="BZ36" s="254"/>
      <c r="CA36" s="249"/>
      <c r="CB36" s="249"/>
      <c r="CC36" s="249"/>
      <c r="CD36" s="255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50"/>
      <c r="CT36" s="150"/>
      <c r="DL36" s="60"/>
      <c r="DM36" s="60">
        <v>16</v>
      </c>
      <c r="DN36" s="60"/>
      <c r="DO36" s="60">
        <v>16</v>
      </c>
      <c r="DP36" s="60"/>
    </row>
    <row r="37" spans="3:120" ht="7.5" customHeight="1">
      <c r="C37" s="201" t="s">
        <v>52</v>
      </c>
      <c r="D37" s="230"/>
      <c r="E37" s="235" t="s">
        <v>12</v>
      </c>
      <c r="F37" s="208"/>
      <c r="G37" s="208"/>
      <c r="H37" s="208"/>
      <c r="I37" s="208"/>
      <c r="J37" s="209"/>
      <c r="K37" s="136" t="s">
        <v>7</v>
      </c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242" t="s">
        <v>99</v>
      </c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 t="s">
        <v>18</v>
      </c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40"/>
      <c r="BV37" s="140"/>
      <c r="BW37" s="140"/>
      <c r="BX37" s="140"/>
      <c r="BY37" s="141"/>
      <c r="BZ37" s="149"/>
      <c r="CA37" s="140"/>
      <c r="CB37" s="140"/>
      <c r="CC37" s="140"/>
      <c r="CD37" s="140"/>
      <c r="CE37" s="150" t="s">
        <v>59</v>
      </c>
      <c r="CF37" s="150"/>
      <c r="CG37" s="150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50"/>
      <c r="CS37" s="150"/>
      <c r="CT37" s="150"/>
      <c r="DL37" s="60"/>
      <c r="DM37" s="60">
        <v>17</v>
      </c>
      <c r="DN37" s="60"/>
      <c r="DO37" s="60">
        <v>17</v>
      </c>
      <c r="DP37" s="60"/>
    </row>
    <row r="38" spans="3:120" ht="7.5" customHeight="1">
      <c r="C38" s="231"/>
      <c r="D38" s="232"/>
      <c r="E38" s="210"/>
      <c r="F38" s="211"/>
      <c r="G38" s="211"/>
      <c r="H38" s="211"/>
      <c r="I38" s="211"/>
      <c r="J38" s="212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3"/>
      <c r="BV38" s="133"/>
      <c r="BW38" s="133"/>
      <c r="BX38" s="133"/>
      <c r="BY38" s="142"/>
      <c r="BZ38" s="132"/>
      <c r="CA38" s="133"/>
      <c r="CB38" s="133"/>
      <c r="CC38" s="133"/>
      <c r="CD38" s="133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DL38" s="60"/>
      <c r="DM38" s="60">
        <v>18</v>
      </c>
      <c r="DN38" s="60"/>
      <c r="DO38" s="60">
        <v>18</v>
      </c>
      <c r="DP38" s="60"/>
    </row>
    <row r="39" spans="3:120" ht="7.5" customHeight="1">
      <c r="C39" s="231"/>
      <c r="D39" s="232"/>
      <c r="E39" s="210"/>
      <c r="F39" s="211"/>
      <c r="G39" s="211"/>
      <c r="H39" s="211"/>
      <c r="I39" s="211"/>
      <c r="J39" s="212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3"/>
      <c r="BV39" s="133"/>
      <c r="BW39" s="133"/>
      <c r="BX39" s="133"/>
      <c r="BY39" s="142"/>
      <c r="BZ39" s="132"/>
      <c r="CA39" s="133"/>
      <c r="CB39" s="133"/>
      <c r="CC39" s="133"/>
      <c r="CD39" s="133"/>
      <c r="CE39" s="150"/>
      <c r="CF39" s="150"/>
      <c r="CG39" s="150"/>
      <c r="CH39" s="150"/>
      <c r="CI39" s="150"/>
      <c r="CJ39" s="150"/>
      <c r="CK39" s="150"/>
      <c r="CL39" s="150"/>
      <c r="CM39" s="150"/>
      <c r="CN39" s="150"/>
      <c r="CO39" s="150"/>
      <c r="CP39" s="150"/>
      <c r="CQ39" s="150"/>
      <c r="CR39" s="150"/>
      <c r="CS39" s="150"/>
      <c r="CT39" s="150"/>
      <c r="DL39" s="60"/>
      <c r="DM39" s="60">
        <v>19</v>
      </c>
      <c r="DN39" s="60"/>
      <c r="DO39" s="60">
        <v>19</v>
      </c>
      <c r="DP39" s="60"/>
    </row>
    <row r="40" spans="3:120" ht="7.5" customHeight="1">
      <c r="C40" s="231"/>
      <c r="D40" s="232"/>
      <c r="E40" s="210"/>
      <c r="F40" s="211"/>
      <c r="G40" s="211"/>
      <c r="H40" s="211"/>
      <c r="I40" s="211"/>
      <c r="J40" s="212"/>
      <c r="K40" s="143" t="s">
        <v>14</v>
      </c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236" t="s">
        <v>100</v>
      </c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 t="s">
        <v>22</v>
      </c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31"/>
      <c r="BV40" s="131"/>
      <c r="BW40" s="131"/>
      <c r="BX40" s="131"/>
      <c r="BY40" s="147"/>
      <c r="BZ40" s="130"/>
      <c r="CA40" s="131"/>
      <c r="CB40" s="131"/>
      <c r="CC40" s="131"/>
      <c r="CD40" s="131"/>
      <c r="CE40" s="150" t="s">
        <v>59</v>
      </c>
      <c r="CF40" s="150"/>
      <c r="CG40" s="150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DL40" s="60"/>
      <c r="DM40" s="60">
        <v>20</v>
      </c>
      <c r="DN40" s="60"/>
      <c r="DO40" s="60">
        <v>20</v>
      </c>
      <c r="DP40" s="60"/>
    </row>
    <row r="41" spans="3:120" ht="7.5" customHeight="1">
      <c r="C41" s="231"/>
      <c r="D41" s="232"/>
      <c r="E41" s="210"/>
      <c r="F41" s="211"/>
      <c r="G41" s="211"/>
      <c r="H41" s="211"/>
      <c r="I41" s="211"/>
      <c r="J41" s="212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3"/>
      <c r="BV41" s="133"/>
      <c r="BW41" s="133"/>
      <c r="BX41" s="133"/>
      <c r="BY41" s="142"/>
      <c r="BZ41" s="132"/>
      <c r="CA41" s="133"/>
      <c r="CB41" s="133"/>
      <c r="CC41" s="133"/>
      <c r="CD41" s="133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DL41" s="60"/>
      <c r="DM41" s="60">
        <v>21</v>
      </c>
      <c r="DN41" s="60"/>
      <c r="DO41" s="60">
        <v>21</v>
      </c>
      <c r="DP41" s="60"/>
    </row>
    <row r="42" spans="3:120" ht="7.5" customHeight="1">
      <c r="C42" s="233"/>
      <c r="D42" s="234"/>
      <c r="E42" s="213"/>
      <c r="F42" s="214"/>
      <c r="G42" s="214"/>
      <c r="H42" s="214"/>
      <c r="I42" s="214"/>
      <c r="J42" s="215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35"/>
      <c r="BV42" s="135"/>
      <c r="BW42" s="135"/>
      <c r="BX42" s="135"/>
      <c r="BY42" s="148"/>
      <c r="BZ42" s="134"/>
      <c r="CA42" s="135"/>
      <c r="CB42" s="135"/>
      <c r="CC42" s="135"/>
      <c r="CD42" s="135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DL42" s="60"/>
      <c r="DM42" s="60">
        <v>22</v>
      </c>
      <c r="DN42" s="60"/>
      <c r="DO42" s="60">
        <v>22</v>
      </c>
      <c r="DP42" s="60"/>
    </row>
    <row r="43" spans="3:120" ht="7.5" customHeight="1">
      <c r="C43" s="201" t="s">
        <v>43</v>
      </c>
      <c r="D43" s="202"/>
      <c r="E43" s="207" t="s">
        <v>2</v>
      </c>
      <c r="F43" s="208"/>
      <c r="G43" s="208"/>
      <c r="H43" s="208"/>
      <c r="I43" s="208"/>
      <c r="J43" s="209"/>
      <c r="K43" s="220" t="s">
        <v>23</v>
      </c>
      <c r="L43" s="191"/>
      <c r="M43" s="191"/>
      <c r="N43" s="191"/>
      <c r="O43" s="191"/>
      <c r="P43" s="191"/>
      <c r="Q43" s="191"/>
      <c r="R43" s="191"/>
      <c r="S43" s="191"/>
      <c r="T43" s="191"/>
      <c r="U43" s="192"/>
      <c r="V43" s="136" t="s">
        <v>10</v>
      </c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 t="s">
        <v>115</v>
      </c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41"/>
      <c r="BV43" s="216"/>
      <c r="BW43" s="216"/>
      <c r="BX43" s="216"/>
      <c r="BY43" s="217"/>
      <c r="BZ43" s="216"/>
      <c r="CA43" s="216"/>
      <c r="CB43" s="216"/>
      <c r="CC43" s="216"/>
      <c r="CD43" s="218"/>
      <c r="CE43" s="150" t="s">
        <v>59</v>
      </c>
      <c r="CF43" s="150"/>
      <c r="CG43" s="150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50"/>
      <c r="CS43" s="150"/>
      <c r="CT43" s="150"/>
      <c r="DL43" s="60"/>
      <c r="DM43" s="60">
        <v>23</v>
      </c>
      <c r="DN43" s="60"/>
      <c r="DO43" s="60">
        <v>23</v>
      </c>
      <c r="DP43" s="60"/>
    </row>
    <row r="44" spans="3:120" ht="7.5" customHeight="1">
      <c r="C44" s="203"/>
      <c r="D44" s="204"/>
      <c r="E44" s="210"/>
      <c r="F44" s="211"/>
      <c r="G44" s="211"/>
      <c r="H44" s="211"/>
      <c r="I44" s="211"/>
      <c r="J44" s="212"/>
      <c r="K44" s="158"/>
      <c r="L44" s="159"/>
      <c r="M44" s="159"/>
      <c r="N44" s="159"/>
      <c r="O44" s="159"/>
      <c r="P44" s="159"/>
      <c r="Q44" s="159"/>
      <c r="R44" s="159"/>
      <c r="S44" s="159"/>
      <c r="T44" s="159"/>
      <c r="U44" s="221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2"/>
      <c r="BM44" s="222"/>
      <c r="BN44" s="222"/>
      <c r="BO44" s="222"/>
      <c r="BP44" s="222"/>
      <c r="BQ44" s="222"/>
      <c r="BR44" s="222"/>
      <c r="BS44" s="222"/>
      <c r="BT44" s="222"/>
      <c r="BU44" s="164"/>
      <c r="BV44" s="165"/>
      <c r="BW44" s="165"/>
      <c r="BX44" s="165"/>
      <c r="BY44" s="166"/>
      <c r="BZ44" s="165"/>
      <c r="CA44" s="165"/>
      <c r="CB44" s="165"/>
      <c r="CC44" s="165"/>
      <c r="CD44" s="219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Z44" s="60"/>
      <c r="DA44" s="62" t="s">
        <v>70</v>
      </c>
      <c r="DB44" s="62" t="s">
        <v>87</v>
      </c>
      <c r="DC44" s="62" t="s">
        <v>88</v>
      </c>
      <c r="DL44" s="60"/>
      <c r="DM44" s="60">
        <v>24</v>
      </c>
      <c r="DN44" s="60"/>
      <c r="DO44" s="60">
        <v>24</v>
      </c>
      <c r="DP44" s="60"/>
    </row>
    <row r="45" spans="3:120" ht="7.5" customHeight="1">
      <c r="C45" s="203"/>
      <c r="D45" s="204"/>
      <c r="E45" s="210"/>
      <c r="F45" s="211"/>
      <c r="G45" s="211"/>
      <c r="H45" s="211"/>
      <c r="I45" s="211"/>
      <c r="J45" s="212"/>
      <c r="K45" s="321" t="s">
        <v>108</v>
      </c>
      <c r="L45" s="322"/>
      <c r="M45" s="322"/>
      <c r="N45" s="322"/>
      <c r="O45" s="322"/>
      <c r="P45" s="322"/>
      <c r="Q45" s="322"/>
      <c r="R45" s="322"/>
      <c r="S45" s="322"/>
      <c r="T45" s="322"/>
      <c r="U45" s="323"/>
      <c r="V45" s="321" t="s">
        <v>99</v>
      </c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3"/>
      <c r="AI45" s="321" t="s">
        <v>107</v>
      </c>
      <c r="AJ45" s="322"/>
      <c r="AK45" s="322"/>
      <c r="AL45" s="322"/>
      <c r="AM45" s="322"/>
      <c r="AN45" s="322"/>
      <c r="AO45" s="322"/>
      <c r="AP45" s="322"/>
      <c r="AQ45" s="322"/>
      <c r="AR45" s="322"/>
      <c r="AS45" s="322"/>
      <c r="AT45" s="322"/>
      <c r="AU45" s="322"/>
      <c r="AV45" s="322"/>
      <c r="AW45" s="322"/>
      <c r="AX45" s="322"/>
      <c r="AY45" s="322"/>
      <c r="AZ45" s="322"/>
      <c r="BA45" s="322"/>
      <c r="BB45" s="322"/>
      <c r="BC45" s="322"/>
      <c r="BD45" s="322"/>
      <c r="BE45" s="323"/>
      <c r="BF45" s="358" t="s">
        <v>82</v>
      </c>
      <c r="BG45" s="359"/>
      <c r="BH45" s="359"/>
      <c r="BI45" s="359"/>
      <c r="BJ45" s="103"/>
      <c r="BK45" s="103"/>
      <c r="BL45" s="103" t="s">
        <v>70</v>
      </c>
      <c r="BM45" s="103"/>
      <c r="BN45" s="103"/>
      <c r="BO45" s="103"/>
      <c r="BP45" s="103"/>
      <c r="BQ45" s="103"/>
      <c r="BR45" s="94" t="s">
        <v>83</v>
      </c>
      <c r="BS45" s="94"/>
      <c r="BT45" s="105"/>
      <c r="BU45" s="340">
        <f>IF(AND(DC45="",DC46=""),"",IF(AND(DC45="○",DC46="○"),"○",""))</f>
      </c>
      <c r="BV45" s="341"/>
      <c r="BW45" s="341"/>
      <c r="BX45" s="341"/>
      <c r="BY45" s="342"/>
      <c r="BZ45" s="349">
        <f>IF(AND(DC45="",DC46=""),"",IF(OR(DC45="×",DC46="×"),"○",""))</f>
      </c>
      <c r="CA45" s="341"/>
      <c r="CB45" s="341"/>
      <c r="CC45" s="341"/>
      <c r="CD45" s="350"/>
      <c r="CE45" s="235" t="s">
        <v>81</v>
      </c>
      <c r="CF45" s="298"/>
      <c r="CG45" s="298"/>
      <c r="CH45" s="298"/>
      <c r="CI45" s="298"/>
      <c r="CJ45" s="298"/>
      <c r="CK45" s="298"/>
      <c r="CL45" s="298"/>
      <c r="CM45" s="298"/>
      <c r="CN45" s="298"/>
      <c r="CO45" s="298"/>
      <c r="CP45" s="298"/>
      <c r="CQ45" s="298"/>
      <c r="CR45" s="298"/>
      <c r="CS45" s="298"/>
      <c r="CT45" s="314"/>
      <c r="CZ45" s="62" t="s">
        <v>89</v>
      </c>
      <c r="DA45" s="60">
        <f>IF(BJ45="","",IF(BJ45&lt;=15,"○","×"))</f>
      </c>
      <c r="DB45" s="60">
        <f>IF(BN45="","",IF(BN45&lt;1000,"○","×"))</f>
      </c>
      <c r="DC45" s="59">
        <f>IF(OR(BJ45="",BN45=""),"",IF(AND(DA45="○",DB45="○"),"○","×"))</f>
      </c>
      <c r="DL45" s="60"/>
      <c r="DM45" s="60">
        <v>25</v>
      </c>
      <c r="DN45" s="60"/>
      <c r="DO45" s="60">
        <v>25</v>
      </c>
      <c r="DP45" s="60"/>
    </row>
    <row r="46" spans="3:120" ht="7.5" customHeight="1">
      <c r="C46" s="203"/>
      <c r="D46" s="204"/>
      <c r="E46" s="210"/>
      <c r="F46" s="211"/>
      <c r="G46" s="211"/>
      <c r="H46" s="211"/>
      <c r="I46" s="211"/>
      <c r="J46" s="212"/>
      <c r="K46" s="315"/>
      <c r="L46" s="316"/>
      <c r="M46" s="316"/>
      <c r="N46" s="316"/>
      <c r="O46" s="316"/>
      <c r="P46" s="316"/>
      <c r="Q46" s="316"/>
      <c r="R46" s="316"/>
      <c r="S46" s="316"/>
      <c r="T46" s="316"/>
      <c r="U46" s="317"/>
      <c r="V46" s="315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7"/>
      <c r="AI46" s="315"/>
      <c r="AJ46" s="316"/>
      <c r="AK46" s="316"/>
      <c r="AL46" s="316"/>
      <c r="AM46" s="316"/>
      <c r="AN46" s="316"/>
      <c r="AO46" s="316"/>
      <c r="AP46" s="316"/>
      <c r="AQ46" s="316"/>
      <c r="AR46" s="316"/>
      <c r="AS46" s="316"/>
      <c r="AT46" s="316"/>
      <c r="AU46" s="316"/>
      <c r="AV46" s="316"/>
      <c r="AW46" s="316"/>
      <c r="AX46" s="316"/>
      <c r="AY46" s="316"/>
      <c r="AZ46" s="316"/>
      <c r="BA46" s="316"/>
      <c r="BB46" s="316"/>
      <c r="BC46" s="316"/>
      <c r="BD46" s="316"/>
      <c r="BE46" s="317"/>
      <c r="BF46" s="358"/>
      <c r="BG46" s="359"/>
      <c r="BH46" s="359"/>
      <c r="BI46" s="359"/>
      <c r="BJ46" s="104"/>
      <c r="BK46" s="104"/>
      <c r="BL46" s="103"/>
      <c r="BM46" s="103"/>
      <c r="BN46" s="104"/>
      <c r="BO46" s="104"/>
      <c r="BP46" s="104"/>
      <c r="BQ46" s="104"/>
      <c r="BR46" s="94"/>
      <c r="BS46" s="94"/>
      <c r="BT46" s="105"/>
      <c r="BU46" s="343"/>
      <c r="BV46" s="344"/>
      <c r="BW46" s="344"/>
      <c r="BX46" s="344"/>
      <c r="BY46" s="345"/>
      <c r="BZ46" s="351"/>
      <c r="CA46" s="344"/>
      <c r="CB46" s="344"/>
      <c r="CC46" s="344"/>
      <c r="CD46" s="352"/>
      <c r="CE46" s="315"/>
      <c r="CF46" s="316"/>
      <c r="CG46" s="316"/>
      <c r="CH46" s="316"/>
      <c r="CI46" s="316"/>
      <c r="CJ46" s="316"/>
      <c r="CK46" s="316"/>
      <c r="CL46" s="316"/>
      <c r="CM46" s="316"/>
      <c r="CN46" s="316"/>
      <c r="CO46" s="316"/>
      <c r="CP46" s="316"/>
      <c r="CQ46" s="316"/>
      <c r="CR46" s="316"/>
      <c r="CS46" s="316"/>
      <c r="CT46" s="317"/>
      <c r="CZ46" s="62" t="s">
        <v>90</v>
      </c>
      <c r="DA46" s="60">
        <f>IF(BJ47="","",IF(BJ47&lt;=6,"○","×"))</f>
      </c>
      <c r="DB46" s="60">
        <f>IF(BN47="","",IF(BN47&lt;100,"○","×"))</f>
      </c>
      <c r="DC46" s="59">
        <f>IF(OR(BJ47="",BN47=""),"",IF(AND(DA46="○",DB46="○"),"○","×"))</f>
      </c>
      <c r="DL46" s="60"/>
      <c r="DM46" s="60">
        <v>26</v>
      </c>
      <c r="DN46" s="60"/>
      <c r="DO46" s="60">
        <v>26</v>
      </c>
      <c r="DP46" s="60"/>
    </row>
    <row r="47" spans="3:120" ht="7.5" customHeight="1">
      <c r="C47" s="203"/>
      <c r="D47" s="204"/>
      <c r="E47" s="210"/>
      <c r="F47" s="211"/>
      <c r="G47" s="211"/>
      <c r="H47" s="211"/>
      <c r="I47" s="211"/>
      <c r="J47" s="212"/>
      <c r="K47" s="315"/>
      <c r="L47" s="316"/>
      <c r="M47" s="316"/>
      <c r="N47" s="316"/>
      <c r="O47" s="316"/>
      <c r="P47" s="316"/>
      <c r="Q47" s="316"/>
      <c r="R47" s="316"/>
      <c r="S47" s="316"/>
      <c r="T47" s="316"/>
      <c r="U47" s="317"/>
      <c r="V47" s="315"/>
      <c r="W47" s="316"/>
      <c r="X47" s="316"/>
      <c r="Y47" s="316"/>
      <c r="Z47" s="316"/>
      <c r="AA47" s="316"/>
      <c r="AB47" s="316"/>
      <c r="AC47" s="316"/>
      <c r="AD47" s="316"/>
      <c r="AE47" s="316"/>
      <c r="AF47" s="316"/>
      <c r="AG47" s="316"/>
      <c r="AH47" s="317"/>
      <c r="AI47" s="315"/>
      <c r="AJ47" s="316"/>
      <c r="AK47" s="316"/>
      <c r="AL47" s="316"/>
      <c r="AM47" s="316"/>
      <c r="AN47" s="316"/>
      <c r="AO47" s="316"/>
      <c r="AP47" s="316"/>
      <c r="AQ47" s="316"/>
      <c r="AR47" s="316"/>
      <c r="AS47" s="316"/>
      <c r="AT47" s="316"/>
      <c r="AU47" s="316"/>
      <c r="AV47" s="316"/>
      <c r="AW47" s="316"/>
      <c r="AX47" s="316"/>
      <c r="AY47" s="316"/>
      <c r="AZ47" s="316"/>
      <c r="BA47" s="316"/>
      <c r="BB47" s="316"/>
      <c r="BC47" s="316"/>
      <c r="BD47" s="316"/>
      <c r="BE47" s="317"/>
      <c r="BF47" s="358" t="s">
        <v>121</v>
      </c>
      <c r="BG47" s="359"/>
      <c r="BH47" s="359"/>
      <c r="BI47" s="359"/>
      <c r="BJ47" s="106"/>
      <c r="BK47" s="106"/>
      <c r="BL47" s="103" t="s">
        <v>70</v>
      </c>
      <c r="BM47" s="103"/>
      <c r="BN47" s="106"/>
      <c r="BO47" s="106"/>
      <c r="BP47" s="106"/>
      <c r="BQ47" s="106"/>
      <c r="BR47" s="94" t="s">
        <v>83</v>
      </c>
      <c r="BS47" s="94"/>
      <c r="BT47" s="105"/>
      <c r="BU47" s="343"/>
      <c r="BV47" s="344"/>
      <c r="BW47" s="344"/>
      <c r="BX47" s="344"/>
      <c r="BY47" s="345"/>
      <c r="BZ47" s="351"/>
      <c r="CA47" s="344"/>
      <c r="CB47" s="344"/>
      <c r="CC47" s="344"/>
      <c r="CD47" s="352"/>
      <c r="CE47" s="315"/>
      <c r="CF47" s="316"/>
      <c r="CG47" s="316"/>
      <c r="CH47" s="316"/>
      <c r="CI47" s="316"/>
      <c r="CJ47" s="316"/>
      <c r="CK47" s="316"/>
      <c r="CL47" s="316"/>
      <c r="CM47" s="316"/>
      <c r="CN47" s="316"/>
      <c r="CO47" s="316"/>
      <c r="CP47" s="316"/>
      <c r="CQ47" s="316"/>
      <c r="CR47" s="316"/>
      <c r="CS47" s="316"/>
      <c r="CT47" s="317"/>
      <c r="CZ47" s="62" t="s">
        <v>91</v>
      </c>
      <c r="DA47" s="60">
        <f>IF(BJ49="","",IF(BJ49&lt;=6,"○","×"))</f>
      </c>
      <c r="DB47" s="60">
        <f>IF(BN49="","",IF(BN49&lt;100,"○","×"))</f>
      </c>
      <c r="DC47" s="59">
        <f>IF(OR(BJ49="",BN49=""),"",IF(AND(DA47="○",DB47="○"),"○","×"))</f>
      </c>
      <c r="DL47" s="60"/>
      <c r="DM47" s="60">
        <v>27</v>
      </c>
      <c r="DN47" s="60"/>
      <c r="DO47" s="60">
        <v>27</v>
      </c>
      <c r="DP47" s="60"/>
    </row>
    <row r="48" spans="3:120" ht="7.5" customHeight="1">
      <c r="C48" s="203"/>
      <c r="D48" s="204"/>
      <c r="E48" s="210"/>
      <c r="F48" s="211"/>
      <c r="G48" s="211"/>
      <c r="H48" s="211"/>
      <c r="I48" s="211"/>
      <c r="J48" s="212"/>
      <c r="K48" s="315"/>
      <c r="L48" s="316"/>
      <c r="M48" s="316"/>
      <c r="N48" s="316"/>
      <c r="O48" s="316"/>
      <c r="P48" s="316"/>
      <c r="Q48" s="316"/>
      <c r="R48" s="316"/>
      <c r="S48" s="316"/>
      <c r="T48" s="316"/>
      <c r="U48" s="317"/>
      <c r="V48" s="315"/>
      <c r="W48" s="316"/>
      <c r="X48" s="316"/>
      <c r="Y48" s="316"/>
      <c r="Z48" s="316"/>
      <c r="AA48" s="316"/>
      <c r="AB48" s="316"/>
      <c r="AC48" s="316"/>
      <c r="AD48" s="316"/>
      <c r="AE48" s="316"/>
      <c r="AF48" s="316"/>
      <c r="AG48" s="316"/>
      <c r="AH48" s="317"/>
      <c r="AI48" s="95" t="s">
        <v>84</v>
      </c>
      <c r="AJ48" s="95"/>
      <c r="AK48" s="95"/>
      <c r="AL48" s="95"/>
      <c r="AM48" s="95"/>
      <c r="AN48" s="96"/>
      <c r="AO48" s="312" t="s">
        <v>82</v>
      </c>
      <c r="AP48" s="312"/>
      <c r="AQ48" s="312"/>
      <c r="AR48" s="312"/>
      <c r="AS48" s="312"/>
      <c r="AT48" s="312"/>
      <c r="AU48" s="312"/>
      <c r="AV48" s="211" t="s">
        <v>85</v>
      </c>
      <c r="AW48" s="211"/>
      <c r="AX48" s="211"/>
      <c r="AY48" s="211"/>
      <c r="AZ48" s="211"/>
      <c r="BA48" s="211"/>
      <c r="BB48" s="211"/>
      <c r="BC48" s="211"/>
      <c r="BD48" s="211"/>
      <c r="BE48" s="7"/>
      <c r="BF48" s="358"/>
      <c r="BG48" s="359"/>
      <c r="BH48" s="359"/>
      <c r="BI48" s="359"/>
      <c r="BJ48" s="104"/>
      <c r="BK48" s="104"/>
      <c r="BL48" s="103"/>
      <c r="BM48" s="103"/>
      <c r="BN48" s="104"/>
      <c r="BO48" s="104"/>
      <c r="BP48" s="104"/>
      <c r="BQ48" s="104"/>
      <c r="BR48" s="94"/>
      <c r="BS48" s="94"/>
      <c r="BT48" s="105"/>
      <c r="BU48" s="343"/>
      <c r="BV48" s="344"/>
      <c r="BW48" s="344"/>
      <c r="BX48" s="344"/>
      <c r="BY48" s="345"/>
      <c r="BZ48" s="351"/>
      <c r="CA48" s="344"/>
      <c r="CB48" s="344"/>
      <c r="CC48" s="344"/>
      <c r="CD48" s="352"/>
      <c r="CE48" s="315"/>
      <c r="CF48" s="316"/>
      <c r="CG48" s="316"/>
      <c r="CH48" s="316"/>
      <c r="CI48" s="316"/>
      <c r="CJ48" s="316"/>
      <c r="CK48" s="316"/>
      <c r="CL48" s="316"/>
      <c r="CM48" s="316"/>
      <c r="CN48" s="316"/>
      <c r="CO48" s="316"/>
      <c r="CP48" s="316"/>
      <c r="CQ48" s="316"/>
      <c r="CR48" s="316"/>
      <c r="CS48" s="316"/>
      <c r="CT48" s="317"/>
      <c r="DL48" s="60"/>
      <c r="DM48" s="60">
        <v>28</v>
      </c>
      <c r="DN48" s="60"/>
      <c r="DO48" s="60">
        <v>28</v>
      </c>
      <c r="DP48" s="60"/>
    </row>
    <row r="49" spans="3:120" ht="7.5" customHeight="1">
      <c r="C49" s="203"/>
      <c r="D49" s="204"/>
      <c r="E49" s="210"/>
      <c r="F49" s="211"/>
      <c r="G49" s="211"/>
      <c r="H49" s="211"/>
      <c r="I49" s="211"/>
      <c r="J49" s="212"/>
      <c r="K49" s="315"/>
      <c r="L49" s="316"/>
      <c r="M49" s="316"/>
      <c r="N49" s="316"/>
      <c r="O49" s="316"/>
      <c r="P49" s="316"/>
      <c r="Q49" s="316"/>
      <c r="R49" s="316"/>
      <c r="S49" s="316"/>
      <c r="T49" s="316"/>
      <c r="U49" s="317"/>
      <c r="V49" s="315"/>
      <c r="W49" s="316"/>
      <c r="X49" s="316"/>
      <c r="Y49" s="316"/>
      <c r="Z49" s="316"/>
      <c r="AA49" s="316"/>
      <c r="AB49" s="316"/>
      <c r="AC49" s="316"/>
      <c r="AD49" s="316"/>
      <c r="AE49" s="316"/>
      <c r="AF49" s="316"/>
      <c r="AG49" s="316"/>
      <c r="AH49" s="317"/>
      <c r="AI49" s="97"/>
      <c r="AJ49" s="97"/>
      <c r="AK49" s="97"/>
      <c r="AL49" s="97"/>
      <c r="AM49" s="97"/>
      <c r="AN49" s="98"/>
      <c r="AO49" s="312"/>
      <c r="AP49" s="312"/>
      <c r="AQ49" s="312"/>
      <c r="AR49" s="312"/>
      <c r="AS49" s="312"/>
      <c r="AT49" s="312"/>
      <c r="AU49" s="312"/>
      <c r="AV49" s="211"/>
      <c r="AW49" s="211"/>
      <c r="AX49" s="211"/>
      <c r="AY49" s="211"/>
      <c r="AZ49" s="211"/>
      <c r="BA49" s="211"/>
      <c r="BB49" s="211"/>
      <c r="BC49" s="211"/>
      <c r="BD49" s="211"/>
      <c r="BE49" s="7"/>
      <c r="BF49" s="99"/>
      <c r="BG49" s="100"/>
      <c r="BH49" s="100"/>
      <c r="BI49" s="100"/>
      <c r="BJ49" s="66"/>
      <c r="BK49" s="66"/>
      <c r="BL49" s="67"/>
      <c r="BM49" s="67"/>
      <c r="BN49" s="67"/>
      <c r="BO49" s="67"/>
      <c r="BP49" s="67"/>
      <c r="BQ49" s="67"/>
      <c r="BR49" s="101"/>
      <c r="BS49" s="101"/>
      <c r="BT49" s="102"/>
      <c r="BU49" s="343"/>
      <c r="BV49" s="344"/>
      <c r="BW49" s="344"/>
      <c r="BX49" s="344"/>
      <c r="BY49" s="345"/>
      <c r="BZ49" s="351"/>
      <c r="CA49" s="344"/>
      <c r="CB49" s="344"/>
      <c r="CC49" s="344"/>
      <c r="CD49" s="352"/>
      <c r="CE49" s="315"/>
      <c r="CF49" s="316"/>
      <c r="CG49" s="316"/>
      <c r="CH49" s="316"/>
      <c r="CI49" s="316"/>
      <c r="CJ49" s="316"/>
      <c r="CK49" s="316"/>
      <c r="CL49" s="316"/>
      <c r="CM49" s="316"/>
      <c r="CN49" s="316"/>
      <c r="CO49" s="316"/>
      <c r="CP49" s="316"/>
      <c r="CQ49" s="316"/>
      <c r="CR49" s="316"/>
      <c r="CS49" s="316"/>
      <c r="CT49" s="317"/>
      <c r="DL49" s="60"/>
      <c r="DM49" s="60">
        <v>29</v>
      </c>
      <c r="DN49" s="60"/>
      <c r="DO49" s="60">
        <v>29</v>
      </c>
      <c r="DP49" s="60"/>
    </row>
    <row r="50" spans="3:120" ht="7.5" customHeight="1">
      <c r="C50" s="203"/>
      <c r="D50" s="204"/>
      <c r="E50" s="210"/>
      <c r="F50" s="211"/>
      <c r="G50" s="211"/>
      <c r="H50" s="211"/>
      <c r="I50" s="211"/>
      <c r="J50" s="212"/>
      <c r="K50" s="315"/>
      <c r="L50" s="316"/>
      <c r="M50" s="316"/>
      <c r="N50" s="316"/>
      <c r="O50" s="316"/>
      <c r="P50" s="316"/>
      <c r="Q50" s="316"/>
      <c r="R50" s="316"/>
      <c r="S50" s="316"/>
      <c r="T50" s="316"/>
      <c r="U50" s="317"/>
      <c r="V50" s="315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7"/>
      <c r="AI50" s="97"/>
      <c r="AJ50" s="97"/>
      <c r="AK50" s="97"/>
      <c r="AL50" s="97"/>
      <c r="AM50" s="97"/>
      <c r="AN50" s="98"/>
      <c r="AO50" s="357" t="s">
        <v>121</v>
      </c>
      <c r="AP50" s="357"/>
      <c r="AQ50" s="357"/>
      <c r="AR50" s="357"/>
      <c r="AS50" s="357"/>
      <c r="AT50" s="357"/>
      <c r="AU50" s="127"/>
      <c r="AV50" s="211" t="s">
        <v>86</v>
      </c>
      <c r="AW50" s="211"/>
      <c r="AX50" s="211"/>
      <c r="AY50" s="211"/>
      <c r="AZ50" s="211"/>
      <c r="BA50" s="211"/>
      <c r="BB50" s="211"/>
      <c r="BC50" s="211"/>
      <c r="BD50" s="211"/>
      <c r="BE50" s="7"/>
      <c r="BF50" s="99"/>
      <c r="BG50" s="100"/>
      <c r="BH50" s="100"/>
      <c r="BI50" s="100"/>
      <c r="BJ50" s="67"/>
      <c r="BK50" s="67"/>
      <c r="BL50" s="67"/>
      <c r="BM50" s="67"/>
      <c r="BN50" s="67"/>
      <c r="BO50" s="67"/>
      <c r="BP50" s="67"/>
      <c r="BQ50" s="67"/>
      <c r="BR50" s="101"/>
      <c r="BS50" s="101"/>
      <c r="BT50" s="102"/>
      <c r="BU50" s="343"/>
      <c r="BV50" s="344"/>
      <c r="BW50" s="344"/>
      <c r="BX50" s="344"/>
      <c r="BY50" s="345"/>
      <c r="BZ50" s="351"/>
      <c r="CA50" s="344"/>
      <c r="CB50" s="344"/>
      <c r="CC50" s="344"/>
      <c r="CD50" s="352"/>
      <c r="CE50" s="315"/>
      <c r="CF50" s="316"/>
      <c r="CG50" s="316"/>
      <c r="CH50" s="316"/>
      <c r="CI50" s="316"/>
      <c r="CJ50" s="316"/>
      <c r="CK50" s="316"/>
      <c r="CL50" s="316"/>
      <c r="CM50" s="316"/>
      <c r="CN50" s="316"/>
      <c r="CO50" s="316"/>
      <c r="CP50" s="316"/>
      <c r="CQ50" s="316"/>
      <c r="CR50" s="316"/>
      <c r="CS50" s="316"/>
      <c r="CT50" s="317"/>
      <c r="DL50" s="60"/>
      <c r="DM50" s="60">
        <v>30</v>
      </c>
      <c r="DN50" s="60"/>
      <c r="DO50" s="60">
        <v>30</v>
      </c>
      <c r="DP50" s="60"/>
    </row>
    <row r="51" spans="3:120" ht="7.5" customHeight="1">
      <c r="C51" s="205"/>
      <c r="D51" s="206"/>
      <c r="E51" s="213"/>
      <c r="F51" s="214"/>
      <c r="G51" s="214"/>
      <c r="H51" s="214"/>
      <c r="I51" s="214"/>
      <c r="J51" s="215"/>
      <c r="K51" s="318"/>
      <c r="L51" s="319"/>
      <c r="M51" s="319"/>
      <c r="N51" s="319"/>
      <c r="O51" s="319"/>
      <c r="P51" s="319"/>
      <c r="Q51" s="319"/>
      <c r="R51" s="319"/>
      <c r="S51" s="319"/>
      <c r="T51" s="319"/>
      <c r="U51" s="320"/>
      <c r="V51" s="318"/>
      <c r="W51" s="319"/>
      <c r="X51" s="319"/>
      <c r="Y51" s="319"/>
      <c r="Z51" s="319"/>
      <c r="AA51" s="319"/>
      <c r="AB51" s="319"/>
      <c r="AC51" s="319"/>
      <c r="AD51" s="319"/>
      <c r="AE51" s="319"/>
      <c r="AF51" s="319"/>
      <c r="AG51" s="319"/>
      <c r="AH51" s="320"/>
      <c r="AI51" s="97"/>
      <c r="AJ51" s="97"/>
      <c r="AK51" s="97"/>
      <c r="AL51" s="97"/>
      <c r="AM51" s="97"/>
      <c r="AN51" s="98"/>
      <c r="AO51" s="357"/>
      <c r="AP51" s="357"/>
      <c r="AQ51" s="357"/>
      <c r="AR51" s="357"/>
      <c r="AS51" s="357"/>
      <c r="AT51" s="357"/>
      <c r="AU51" s="127"/>
      <c r="AV51" s="214"/>
      <c r="AW51" s="214"/>
      <c r="AX51" s="214"/>
      <c r="AY51" s="214"/>
      <c r="AZ51" s="214"/>
      <c r="BA51" s="214"/>
      <c r="BB51" s="214"/>
      <c r="BC51" s="214"/>
      <c r="BD51" s="214"/>
      <c r="BE51" s="58"/>
      <c r="BF51" s="56"/>
      <c r="BG51" s="9"/>
      <c r="BH51" s="9"/>
      <c r="BI51" s="9"/>
      <c r="BJ51" s="9"/>
      <c r="BK51" s="9"/>
      <c r="BL51" s="57"/>
      <c r="BM51" s="57"/>
      <c r="BN51" s="57"/>
      <c r="BO51" s="9"/>
      <c r="BP51" s="9"/>
      <c r="BQ51" s="9"/>
      <c r="BR51" s="9"/>
      <c r="BS51" s="52"/>
      <c r="BT51" s="52"/>
      <c r="BU51" s="346"/>
      <c r="BV51" s="347"/>
      <c r="BW51" s="347"/>
      <c r="BX51" s="347"/>
      <c r="BY51" s="348"/>
      <c r="BZ51" s="353"/>
      <c r="CA51" s="347"/>
      <c r="CB51" s="347"/>
      <c r="CC51" s="347"/>
      <c r="CD51" s="354"/>
      <c r="CE51" s="318"/>
      <c r="CF51" s="319"/>
      <c r="CG51" s="319"/>
      <c r="CH51" s="319"/>
      <c r="CI51" s="319"/>
      <c r="CJ51" s="319"/>
      <c r="CK51" s="319"/>
      <c r="CL51" s="319"/>
      <c r="CM51" s="319"/>
      <c r="CN51" s="319"/>
      <c r="CO51" s="319"/>
      <c r="CP51" s="319"/>
      <c r="CQ51" s="319"/>
      <c r="CR51" s="319"/>
      <c r="CS51" s="319"/>
      <c r="CT51" s="320"/>
      <c r="DL51" s="60"/>
      <c r="DM51" s="60">
        <v>31</v>
      </c>
      <c r="DN51" s="60"/>
      <c r="DO51" s="60">
        <v>31</v>
      </c>
      <c r="DP51" s="60"/>
    </row>
    <row r="52" spans="3:119" ht="7.5" customHeight="1">
      <c r="C52" s="201" t="s">
        <v>102</v>
      </c>
      <c r="D52" s="202"/>
      <c r="E52" s="207" t="s">
        <v>103</v>
      </c>
      <c r="F52" s="208"/>
      <c r="G52" s="208"/>
      <c r="H52" s="208"/>
      <c r="I52" s="208"/>
      <c r="J52" s="209"/>
      <c r="K52" s="335" t="s">
        <v>110</v>
      </c>
      <c r="L52" s="336"/>
      <c r="M52" s="336"/>
      <c r="N52" s="336"/>
      <c r="O52" s="336"/>
      <c r="P52" s="336"/>
      <c r="Q52" s="336"/>
      <c r="R52" s="336"/>
      <c r="S52" s="336"/>
      <c r="T52" s="336"/>
      <c r="U52" s="337"/>
      <c r="V52" s="154" t="s">
        <v>10</v>
      </c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228"/>
      <c r="AI52" s="229" t="s">
        <v>112</v>
      </c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228"/>
      <c r="BF52" s="154"/>
      <c r="BG52" s="155"/>
      <c r="BH52" s="155"/>
      <c r="BI52" s="155"/>
      <c r="BJ52" s="155"/>
      <c r="BK52" s="155"/>
      <c r="BL52" s="155"/>
      <c r="BM52" s="155"/>
      <c r="BN52" s="155"/>
      <c r="BO52" s="155"/>
      <c r="BP52" s="155"/>
      <c r="BQ52" s="155"/>
      <c r="BR52" s="155"/>
      <c r="BS52" s="155"/>
      <c r="BT52" s="15"/>
      <c r="BU52" s="147"/>
      <c r="BV52" s="160"/>
      <c r="BW52" s="160"/>
      <c r="BX52" s="160"/>
      <c r="BY52" s="161"/>
      <c r="BZ52" s="167"/>
      <c r="CA52" s="167"/>
      <c r="CB52" s="167"/>
      <c r="CC52" s="167"/>
      <c r="CD52" s="130"/>
      <c r="CE52" s="150" t="s">
        <v>59</v>
      </c>
      <c r="CF52" s="150"/>
      <c r="CG52" s="150"/>
      <c r="CH52" s="150"/>
      <c r="CI52" s="150"/>
      <c r="CJ52" s="150"/>
      <c r="CK52" s="150"/>
      <c r="CL52" s="150"/>
      <c r="CM52" s="150"/>
      <c r="CN52" s="150"/>
      <c r="CO52" s="150"/>
      <c r="CP52" s="150"/>
      <c r="CQ52" s="150"/>
      <c r="CR52" s="150"/>
      <c r="CS52" s="150"/>
      <c r="CT52" s="150"/>
      <c r="DD52" s="60">
        <v>1</v>
      </c>
      <c r="DE52" s="60">
        <v>2</v>
      </c>
      <c r="DF52" s="60">
        <v>3</v>
      </c>
      <c r="DG52" s="60">
        <v>4</v>
      </c>
      <c r="DH52" s="60"/>
      <c r="DI52" s="60"/>
      <c r="DJ52" s="60"/>
      <c r="DL52" s="60"/>
      <c r="DM52" s="60">
        <v>32</v>
      </c>
      <c r="DN52" s="60"/>
      <c r="DO52" s="60"/>
    </row>
    <row r="53" spans="3:114" ht="7.5" customHeight="1">
      <c r="C53" s="203"/>
      <c r="D53" s="204"/>
      <c r="E53" s="210"/>
      <c r="F53" s="211"/>
      <c r="G53" s="211"/>
      <c r="H53" s="211"/>
      <c r="I53" s="211"/>
      <c r="J53" s="212"/>
      <c r="K53" s="335"/>
      <c r="L53" s="336"/>
      <c r="M53" s="336"/>
      <c r="N53" s="336"/>
      <c r="O53" s="336"/>
      <c r="P53" s="336"/>
      <c r="Q53" s="336"/>
      <c r="R53" s="336"/>
      <c r="S53" s="336"/>
      <c r="T53" s="336"/>
      <c r="U53" s="337"/>
      <c r="V53" s="156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93"/>
      <c r="AI53" s="156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93"/>
      <c r="BF53" s="156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20"/>
      <c r="BU53" s="142"/>
      <c r="BV53" s="162"/>
      <c r="BW53" s="162"/>
      <c r="BX53" s="162"/>
      <c r="BY53" s="163"/>
      <c r="BZ53" s="168"/>
      <c r="CA53" s="168"/>
      <c r="CB53" s="168"/>
      <c r="CC53" s="168"/>
      <c r="CD53" s="132"/>
      <c r="CE53" s="150"/>
      <c r="CF53" s="150"/>
      <c r="CG53" s="150"/>
      <c r="CH53" s="150"/>
      <c r="CI53" s="150"/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150"/>
      <c r="DD53" s="60"/>
      <c r="DE53" s="60"/>
      <c r="DF53" s="60"/>
      <c r="DG53" s="60"/>
      <c r="DH53" s="60"/>
      <c r="DI53" s="60"/>
      <c r="DJ53" s="60"/>
    </row>
    <row r="54" spans="3:114" ht="7.5" customHeight="1">
      <c r="C54" s="203"/>
      <c r="D54" s="204"/>
      <c r="E54" s="210"/>
      <c r="F54" s="211"/>
      <c r="G54" s="211"/>
      <c r="H54" s="211"/>
      <c r="I54" s="211"/>
      <c r="J54" s="212"/>
      <c r="K54" s="335"/>
      <c r="L54" s="336"/>
      <c r="M54" s="336"/>
      <c r="N54" s="336"/>
      <c r="O54" s="336"/>
      <c r="P54" s="336"/>
      <c r="Q54" s="336"/>
      <c r="R54" s="336"/>
      <c r="S54" s="336"/>
      <c r="T54" s="336"/>
      <c r="U54" s="337"/>
      <c r="V54" s="158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221"/>
      <c r="AI54" s="158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221"/>
      <c r="BF54" s="158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21"/>
      <c r="BU54" s="164"/>
      <c r="BV54" s="165"/>
      <c r="BW54" s="165"/>
      <c r="BX54" s="165"/>
      <c r="BY54" s="166"/>
      <c r="BZ54" s="169"/>
      <c r="CA54" s="169"/>
      <c r="CB54" s="169"/>
      <c r="CC54" s="169"/>
      <c r="CD54" s="170"/>
      <c r="CE54" s="150"/>
      <c r="CF54" s="150"/>
      <c r="CG54" s="150"/>
      <c r="CH54" s="150"/>
      <c r="CI54" s="150"/>
      <c r="CJ54" s="150"/>
      <c r="CK54" s="150"/>
      <c r="CL54" s="150"/>
      <c r="CM54" s="150"/>
      <c r="CN54" s="150"/>
      <c r="CO54" s="150"/>
      <c r="CP54" s="150"/>
      <c r="CQ54" s="150"/>
      <c r="CR54" s="150"/>
      <c r="CS54" s="150"/>
      <c r="CT54" s="150"/>
      <c r="DD54" s="60" t="e">
        <f>VLOOKUP(AU8,DI56:DJ58,2,0)</f>
        <v>#N/A</v>
      </c>
      <c r="DE54" s="60" t="s">
        <v>73</v>
      </c>
      <c r="DF54" s="62" t="s">
        <v>74</v>
      </c>
      <c r="DG54" s="62" t="s">
        <v>47</v>
      </c>
      <c r="DH54" s="60"/>
      <c r="DI54" s="60"/>
      <c r="DJ54" s="60"/>
    </row>
    <row r="55" spans="3:114" ht="7.5" customHeight="1">
      <c r="C55" s="203"/>
      <c r="D55" s="204"/>
      <c r="E55" s="210"/>
      <c r="F55" s="211"/>
      <c r="G55" s="211"/>
      <c r="H55" s="211"/>
      <c r="I55" s="211"/>
      <c r="J55" s="212"/>
      <c r="K55" s="276" t="s">
        <v>13</v>
      </c>
      <c r="L55" s="277"/>
      <c r="M55" s="277"/>
      <c r="N55" s="277"/>
      <c r="O55" s="277"/>
      <c r="P55" s="277"/>
      <c r="Q55" s="277"/>
      <c r="R55" s="277"/>
      <c r="S55" s="277"/>
      <c r="T55" s="277"/>
      <c r="U55" s="278"/>
      <c r="V55" s="321" t="s">
        <v>101</v>
      </c>
      <c r="W55" s="322"/>
      <c r="X55" s="322"/>
      <c r="Y55" s="322"/>
      <c r="Z55" s="322"/>
      <c r="AA55" s="322"/>
      <c r="AB55" s="322"/>
      <c r="AC55" s="322"/>
      <c r="AD55" s="322"/>
      <c r="AE55" s="322"/>
      <c r="AF55" s="322"/>
      <c r="AG55" s="322"/>
      <c r="AH55" s="323"/>
      <c r="AI55" s="321" t="s">
        <v>117</v>
      </c>
      <c r="AJ55" s="322"/>
      <c r="AK55" s="322"/>
      <c r="AL55" s="322"/>
      <c r="AM55" s="322"/>
      <c r="AN55" s="322"/>
      <c r="AO55" s="322"/>
      <c r="AP55" s="322"/>
      <c r="AQ55" s="322"/>
      <c r="AR55" s="322"/>
      <c r="AS55" s="322"/>
      <c r="AT55" s="322"/>
      <c r="AU55" s="322"/>
      <c r="AV55" s="322"/>
      <c r="AW55" s="322"/>
      <c r="AX55" s="322"/>
      <c r="AY55" s="322"/>
      <c r="AZ55" s="322"/>
      <c r="BA55" s="322"/>
      <c r="BB55" s="322"/>
      <c r="BC55" s="322"/>
      <c r="BD55" s="322"/>
      <c r="BE55" s="323"/>
      <c r="BF55" s="171" t="s">
        <v>31</v>
      </c>
      <c r="BG55" s="172"/>
      <c r="BH55" s="172"/>
      <c r="BI55" s="172"/>
      <c r="BJ55" s="172"/>
      <c r="BK55" s="172"/>
      <c r="BL55" s="181"/>
      <c r="BM55" s="181"/>
      <c r="BN55" s="181"/>
      <c r="BO55" s="181"/>
      <c r="BP55" s="181"/>
      <c r="BQ55" s="175" t="s">
        <v>44</v>
      </c>
      <c r="BR55" s="178"/>
      <c r="BS55" s="178"/>
      <c r="BT55" s="47"/>
      <c r="BU55" s="244">
        <f>IF(OR(BL58="",BL55=""),"",IF(BL55&lt;=AS58,"〇",""))</f>
      </c>
      <c r="BV55" s="245"/>
      <c r="BW55" s="245"/>
      <c r="BX55" s="245"/>
      <c r="BY55" s="330"/>
      <c r="BZ55" s="250">
        <f>IF(OR(BL55="",BL58=""),"",IF(BL55&gt;AS58,"〇",""))</f>
      </c>
      <c r="CA55" s="245"/>
      <c r="CB55" s="245"/>
      <c r="CC55" s="245"/>
      <c r="CD55" s="251"/>
      <c r="CE55" s="235" t="s">
        <v>62</v>
      </c>
      <c r="CF55" s="298"/>
      <c r="CG55" s="298"/>
      <c r="CH55" s="298"/>
      <c r="CI55" s="298"/>
      <c r="CJ55" s="298"/>
      <c r="CK55" s="298"/>
      <c r="CL55" s="298"/>
      <c r="CM55" s="298"/>
      <c r="CN55" s="298"/>
      <c r="CO55" s="298"/>
      <c r="CP55" s="298"/>
      <c r="CQ55" s="298"/>
      <c r="CR55" s="298"/>
      <c r="CS55" s="298"/>
      <c r="CT55" s="314"/>
      <c r="DD55" s="61" t="s">
        <v>63</v>
      </c>
      <c r="DE55" s="60">
        <v>750</v>
      </c>
      <c r="DF55" s="60">
        <v>700</v>
      </c>
      <c r="DG55" s="60">
        <v>650</v>
      </c>
      <c r="DH55" s="60"/>
      <c r="DI55" s="60"/>
      <c r="DJ55" s="60"/>
    </row>
    <row r="56" spans="3:114" ht="7.5" customHeight="1">
      <c r="C56" s="203"/>
      <c r="D56" s="204"/>
      <c r="E56" s="210"/>
      <c r="F56" s="211"/>
      <c r="G56" s="211"/>
      <c r="H56" s="211"/>
      <c r="I56" s="211"/>
      <c r="J56" s="212"/>
      <c r="K56" s="210"/>
      <c r="L56" s="211"/>
      <c r="M56" s="211"/>
      <c r="N56" s="211"/>
      <c r="O56" s="211"/>
      <c r="P56" s="211"/>
      <c r="Q56" s="211"/>
      <c r="R56" s="211"/>
      <c r="S56" s="211"/>
      <c r="T56" s="211"/>
      <c r="U56" s="212"/>
      <c r="V56" s="315"/>
      <c r="W56" s="316"/>
      <c r="X56" s="316"/>
      <c r="Y56" s="316"/>
      <c r="Z56" s="316"/>
      <c r="AA56" s="316"/>
      <c r="AB56" s="316"/>
      <c r="AC56" s="316"/>
      <c r="AD56" s="316"/>
      <c r="AE56" s="316"/>
      <c r="AF56" s="316"/>
      <c r="AG56" s="316"/>
      <c r="AH56" s="317"/>
      <c r="AI56" s="315"/>
      <c r="AJ56" s="316"/>
      <c r="AK56" s="316"/>
      <c r="AL56" s="316"/>
      <c r="AM56" s="316"/>
      <c r="AN56" s="316"/>
      <c r="AO56" s="316"/>
      <c r="AP56" s="316"/>
      <c r="AQ56" s="316"/>
      <c r="AR56" s="316"/>
      <c r="AS56" s="316"/>
      <c r="AT56" s="316"/>
      <c r="AU56" s="316"/>
      <c r="AV56" s="316"/>
      <c r="AW56" s="316"/>
      <c r="AX56" s="316"/>
      <c r="AY56" s="316"/>
      <c r="AZ56" s="316"/>
      <c r="BA56" s="316"/>
      <c r="BB56" s="316"/>
      <c r="BC56" s="316"/>
      <c r="BD56" s="316"/>
      <c r="BE56" s="317"/>
      <c r="BF56" s="173"/>
      <c r="BG56" s="172"/>
      <c r="BH56" s="172"/>
      <c r="BI56" s="172"/>
      <c r="BJ56" s="172"/>
      <c r="BK56" s="172"/>
      <c r="BL56" s="153"/>
      <c r="BM56" s="153"/>
      <c r="BN56" s="153"/>
      <c r="BO56" s="153"/>
      <c r="BP56" s="153"/>
      <c r="BQ56" s="178"/>
      <c r="BR56" s="178"/>
      <c r="BS56" s="178"/>
      <c r="BT56" s="47"/>
      <c r="BU56" s="246"/>
      <c r="BV56" s="247"/>
      <c r="BW56" s="247"/>
      <c r="BX56" s="247"/>
      <c r="BY56" s="331"/>
      <c r="BZ56" s="252"/>
      <c r="CA56" s="247"/>
      <c r="CB56" s="247"/>
      <c r="CC56" s="247"/>
      <c r="CD56" s="253"/>
      <c r="CE56" s="315"/>
      <c r="CF56" s="316"/>
      <c r="CG56" s="316"/>
      <c r="CH56" s="316"/>
      <c r="CI56" s="316"/>
      <c r="CJ56" s="316"/>
      <c r="CK56" s="316"/>
      <c r="CL56" s="316"/>
      <c r="CM56" s="316"/>
      <c r="CN56" s="316"/>
      <c r="CO56" s="316"/>
      <c r="CP56" s="316"/>
      <c r="CQ56" s="316"/>
      <c r="CR56" s="316"/>
      <c r="CS56" s="316"/>
      <c r="CT56" s="317"/>
      <c r="DD56" s="61" t="s">
        <v>64</v>
      </c>
      <c r="DE56" s="60">
        <v>1100</v>
      </c>
      <c r="DF56" s="60">
        <v>1000</v>
      </c>
      <c r="DG56" s="60">
        <v>950</v>
      </c>
      <c r="DH56" s="60"/>
      <c r="DI56" s="60" t="s">
        <v>73</v>
      </c>
      <c r="DJ56" s="60">
        <v>2</v>
      </c>
    </row>
    <row r="57" spans="3:114" ht="7.5" customHeight="1">
      <c r="C57" s="203"/>
      <c r="D57" s="204"/>
      <c r="E57" s="210"/>
      <c r="F57" s="211"/>
      <c r="G57" s="211"/>
      <c r="H57" s="211"/>
      <c r="I57" s="211"/>
      <c r="J57" s="212"/>
      <c r="K57" s="210"/>
      <c r="L57" s="211"/>
      <c r="M57" s="211"/>
      <c r="N57" s="211"/>
      <c r="O57" s="211"/>
      <c r="P57" s="211"/>
      <c r="Q57" s="211"/>
      <c r="R57" s="211"/>
      <c r="S57" s="211"/>
      <c r="T57" s="211"/>
      <c r="U57" s="212"/>
      <c r="V57" s="315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7"/>
      <c r="AI57" s="315"/>
      <c r="AJ57" s="316"/>
      <c r="AK57" s="316"/>
      <c r="AL57" s="316"/>
      <c r="AM57" s="316"/>
      <c r="AN57" s="316"/>
      <c r="AO57" s="316"/>
      <c r="AP57" s="316"/>
      <c r="AQ57" s="316"/>
      <c r="AR57" s="316"/>
      <c r="AS57" s="316"/>
      <c r="AT57" s="316"/>
      <c r="AU57" s="316"/>
      <c r="AV57" s="316"/>
      <c r="AW57" s="316"/>
      <c r="AX57" s="316"/>
      <c r="AY57" s="316"/>
      <c r="AZ57" s="316"/>
      <c r="BA57" s="316"/>
      <c r="BB57" s="316"/>
      <c r="BC57" s="316"/>
      <c r="BD57" s="316"/>
      <c r="BE57" s="317"/>
      <c r="BF57" s="10"/>
      <c r="BG57" s="11"/>
      <c r="BH57" s="11"/>
      <c r="BI57" s="11"/>
      <c r="BJ57" s="11"/>
      <c r="BK57" s="11"/>
      <c r="BL57" s="182"/>
      <c r="BM57" s="182"/>
      <c r="BN57" s="182"/>
      <c r="BO57" s="182"/>
      <c r="BP57" s="182"/>
      <c r="BQ57" s="11"/>
      <c r="BR57" s="11"/>
      <c r="BS57" s="11"/>
      <c r="BT57" s="47"/>
      <c r="BU57" s="246"/>
      <c r="BV57" s="247"/>
      <c r="BW57" s="247"/>
      <c r="BX57" s="247"/>
      <c r="BY57" s="331"/>
      <c r="BZ57" s="252"/>
      <c r="CA57" s="247"/>
      <c r="CB57" s="247"/>
      <c r="CC57" s="247"/>
      <c r="CD57" s="253"/>
      <c r="CE57" s="315"/>
      <c r="CF57" s="316"/>
      <c r="CG57" s="316"/>
      <c r="CH57" s="316"/>
      <c r="CI57" s="316"/>
      <c r="CJ57" s="316"/>
      <c r="CK57" s="316"/>
      <c r="CL57" s="316"/>
      <c r="CM57" s="316"/>
      <c r="CN57" s="316"/>
      <c r="CO57" s="316"/>
      <c r="CP57" s="316"/>
      <c r="CQ57" s="316"/>
      <c r="CR57" s="316"/>
      <c r="CS57" s="316"/>
      <c r="CT57" s="317"/>
      <c r="DD57" s="61" t="s">
        <v>65</v>
      </c>
      <c r="DE57" s="60">
        <v>2200</v>
      </c>
      <c r="DF57" s="60">
        <v>1900</v>
      </c>
      <c r="DG57" s="60">
        <v>1650</v>
      </c>
      <c r="DH57" s="60"/>
      <c r="DI57" s="60" t="s">
        <v>74</v>
      </c>
      <c r="DJ57" s="60">
        <v>3</v>
      </c>
    </row>
    <row r="58" spans="3:114" ht="7.5" customHeight="1">
      <c r="C58" s="203"/>
      <c r="D58" s="204"/>
      <c r="E58" s="210"/>
      <c r="F58" s="211"/>
      <c r="G58" s="211"/>
      <c r="H58" s="211"/>
      <c r="I58" s="211"/>
      <c r="J58" s="212"/>
      <c r="K58" s="210"/>
      <c r="L58" s="211"/>
      <c r="M58" s="211"/>
      <c r="N58" s="211"/>
      <c r="O58" s="211"/>
      <c r="P58" s="211"/>
      <c r="Q58" s="211"/>
      <c r="R58" s="211"/>
      <c r="S58" s="211"/>
      <c r="T58" s="211"/>
      <c r="U58" s="212"/>
      <c r="V58" s="315"/>
      <c r="W58" s="316"/>
      <c r="X58" s="316"/>
      <c r="Y58" s="316"/>
      <c r="Z58" s="316"/>
      <c r="AA58" s="316"/>
      <c r="AB58" s="316"/>
      <c r="AC58" s="316"/>
      <c r="AD58" s="316"/>
      <c r="AE58" s="316"/>
      <c r="AF58" s="316"/>
      <c r="AG58" s="316"/>
      <c r="AH58" s="317"/>
      <c r="AI58" s="28"/>
      <c r="AJ58" s="35"/>
      <c r="AK58" s="46"/>
      <c r="AL58" s="46"/>
      <c r="AM58" s="46"/>
      <c r="AN58" s="117" t="s">
        <v>24</v>
      </c>
      <c r="AO58" s="109"/>
      <c r="AP58" s="109"/>
      <c r="AQ58" s="109"/>
      <c r="AR58" s="109"/>
      <c r="AS58" s="223" t="str">
        <f>IF(ISERROR(IF(AU6="","?",IF(AU6="GeN2 P",DE10,DE11))),"?",IF(AU6="","?",IF(AU6="GeN2 P",DE10,DE11)))</f>
        <v>?</v>
      </c>
      <c r="AT58" s="224"/>
      <c r="AU58" s="224"/>
      <c r="AV58" s="224"/>
      <c r="AW58" s="224"/>
      <c r="AX58" s="225"/>
      <c r="AY58" s="226" t="s">
        <v>45</v>
      </c>
      <c r="AZ58" s="227"/>
      <c r="BA58" s="71"/>
      <c r="BB58" s="35"/>
      <c r="BC58" s="38"/>
      <c r="BD58" s="38"/>
      <c r="BE58" s="29"/>
      <c r="BF58" s="171" t="s">
        <v>32</v>
      </c>
      <c r="BG58" s="117"/>
      <c r="BH58" s="117"/>
      <c r="BI58" s="117"/>
      <c r="BJ58" s="117"/>
      <c r="BK58" s="117"/>
      <c r="BL58" s="152"/>
      <c r="BM58" s="152"/>
      <c r="BN58" s="152"/>
      <c r="BO58" s="152"/>
      <c r="BP58" s="152"/>
      <c r="BQ58" s="174" t="s">
        <v>45</v>
      </c>
      <c r="BR58" s="175"/>
      <c r="BS58" s="175"/>
      <c r="BT58" s="47"/>
      <c r="BU58" s="246"/>
      <c r="BV58" s="247"/>
      <c r="BW58" s="247"/>
      <c r="BX58" s="247"/>
      <c r="BY58" s="331"/>
      <c r="BZ58" s="252"/>
      <c r="CA58" s="247"/>
      <c r="CB58" s="247"/>
      <c r="CC58" s="247"/>
      <c r="CD58" s="253"/>
      <c r="CE58" s="315"/>
      <c r="CF58" s="316"/>
      <c r="CG58" s="316"/>
      <c r="CH58" s="316"/>
      <c r="CI58" s="316"/>
      <c r="CJ58" s="316"/>
      <c r="CK58" s="316"/>
      <c r="CL58" s="316"/>
      <c r="CM58" s="316"/>
      <c r="CN58" s="316"/>
      <c r="CO58" s="316"/>
      <c r="CP58" s="316"/>
      <c r="CQ58" s="316"/>
      <c r="CR58" s="316"/>
      <c r="CS58" s="316"/>
      <c r="CT58" s="317"/>
      <c r="DD58" s="61" t="s">
        <v>66</v>
      </c>
      <c r="DE58" s="60">
        <v>2800</v>
      </c>
      <c r="DF58" s="60">
        <v>2400</v>
      </c>
      <c r="DG58" s="60">
        <v>2100</v>
      </c>
      <c r="DH58" s="60"/>
      <c r="DI58" s="60" t="s">
        <v>47</v>
      </c>
      <c r="DJ58" s="60">
        <v>4</v>
      </c>
    </row>
    <row r="59" spans="3:114" ht="7.5" customHeight="1">
      <c r="C59" s="203"/>
      <c r="D59" s="204"/>
      <c r="E59" s="210"/>
      <c r="F59" s="211"/>
      <c r="G59" s="211"/>
      <c r="H59" s="211"/>
      <c r="I59" s="211"/>
      <c r="J59" s="212"/>
      <c r="K59" s="210"/>
      <c r="L59" s="211"/>
      <c r="M59" s="211"/>
      <c r="N59" s="211"/>
      <c r="O59" s="211"/>
      <c r="P59" s="211"/>
      <c r="Q59" s="211"/>
      <c r="R59" s="211"/>
      <c r="S59" s="211"/>
      <c r="T59" s="211"/>
      <c r="U59" s="212"/>
      <c r="V59" s="315"/>
      <c r="W59" s="316"/>
      <c r="X59" s="316"/>
      <c r="Y59" s="316"/>
      <c r="Z59" s="316"/>
      <c r="AA59" s="316"/>
      <c r="AB59" s="316"/>
      <c r="AC59" s="316"/>
      <c r="AD59" s="316"/>
      <c r="AE59" s="316"/>
      <c r="AF59" s="316"/>
      <c r="AG59" s="316"/>
      <c r="AH59" s="317"/>
      <c r="AI59" s="28"/>
      <c r="AJ59" s="46"/>
      <c r="AK59" s="46"/>
      <c r="AL59" s="46"/>
      <c r="AM59" s="46"/>
      <c r="AN59" s="109"/>
      <c r="AO59" s="109"/>
      <c r="AP59" s="109"/>
      <c r="AQ59" s="109"/>
      <c r="AR59" s="109"/>
      <c r="AS59" s="355"/>
      <c r="AT59" s="355"/>
      <c r="AU59" s="355"/>
      <c r="AV59" s="355"/>
      <c r="AW59" s="355"/>
      <c r="AX59" s="356"/>
      <c r="AY59" s="227"/>
      <c r="AZ59" s="227"/>
      <c r="BA59" s="71"/>
      <c r="BB59" s="38"/>
      <c r="BC59" s="38"/>
      <c r="BD59" s="38"/>
      <c r="BE59" s="29"/>
      <c r="BF59" s="171"/>
      <c r="BG59" s="117"/>
      <c r="BH59" s="117"/>
      <c r="BI59" s="117"/>
      <c r="BJ59" s="117"/>
      <c r="BK59" s="117"/>
      <c r="BL59" s="153"/>
      <c r="BM59" s="153"/>
      <c r="BN59" s="153"/>
      <c r="BO59" s="153"/>
      <c r="BP59" s="153"/>
      <c r="BQ59" s="175"/>
      <c r="BR59" s="175"/>
      <c r="BS59" s="175"/>
      <c r="BT59" s="47"/>
      <c r="BU59" s="246"/>
      <c r="BV59" s="247"/>
      <c r="BW59" s="247"/>
      <c r="BX59" s="247"/>
      <c r="BY59" s="331"/>
      <c r="BZ59" s="252"/>
      <c r="CA59" s="247"/>
      <c r="CB59" s="247"/>
      <c r="CC59" s="247"/>
      <c r="CD59" s="253"/>
      <c r="CE59" s="315"/>
      <c r="CF59" s="316"/>
      <c r="CG59" s="316"/>
      <c r="CH59" s="316"/>
      <c r="CI59" s="316"/>
      <c r="CJ59" s="316"/>
      <c r="CK59" s="316"/>
      <c r="CL59" s="316"/>
      <c r="CM59" s="316"/>
      <c r="CN59" s="316"/>
      <c r="CO59" s="316"/>
      <c r="CP59" s="316"/>
      <c r="CQ59" s="316"/>
      <c r="CR59" s="316"/>
      <c r="CS59" s="316"/>
      <c r="CT59" s="317"/>
      <c r="DD59" s="60"/>
      <c r="DE59" s="60"/>
      <c r="DF59" s="60"/>
      <c r="DG59" s="60"/>
      <c r="DH59" s="60"/>
      <c r="DI59" s="60"/>
      <c r="DJ59" s="60"/>
    </row>
    <row r="60" spans="3:98" ht="7.5" customHeight="1">
      <c r="C60" s="203"/>
      <c r="D60" s="204"/>
      <c r="E60" s="210"/>
      <c r="F60" s="211"/>
      <c r="G60" s="211"/>
      <c r="H60" s="211"/>
      <c r="I60" s="211"/>
      <c r="J60" s="212"/>
      <c r="K60" s="324"/>
      <c r="L60" s="325"/>
      <c r="M60" s="325"/>
      <c r="N60" s="325"/>
      <c r="O60" s="325"/>
      <c r="P60" s="325"/>
      <c r="Q60" s="325"/>
      <c r="R60" s="325"/>
      <c r="S60" s="325"/>
      <c r="T60" s="325"/>
      <c r="U60" s="326"/>
      <c r="V60" s="327"/>
      <c r="W60" s="328"/>
      <c r="X60" s="328"/>
      <c r="Y60" s="328"/>
      <c r="Z60" s="328"/>
      <c r="AA60" s="328"/>
      <c r="AB60" s="328"/>
      <c r="AC60" s="328"/>
      <c r="AD60" s="328"/>
      <c r="AE60" s="328"/>
      <c r="AF60" s="328"/>
      <c r="AG60" s="328"/>
      <c r="AH60" s="329"/>
      <c r="AI60" s="16"/>
      <c r="AJ60" s="17"/>
      <c r="AK60" s="45"/>
      <c r="AL60" s="45"/>
      <c r="AM60" s="45"/>
      <c r="AN60" s="45"/>
      <c r="AO60" s="18"/>
      <c r="AP60" s="18"/>
      <c r="AQ60" s="18"/>
      <c r="AR60" s="18"/>
      <c r="AS60" s="18"/>
      <c r="AT60" s="18"/>
      <c r="AU60" s="14"/>
      <c r="AV60" s="14"/>
      <c r="AW60" s="14"/>
      <c r="AX60" s="14"/>
      <c r="AY60" s="17"/>
      <c r="AZ60" s="17"/>
      <c r="BA60" s="17"/>
      <c r="BB60" s="17"/>
      <c r="BC60" s="17"/>
      <c r="BD60" s="17"/>
      <c r="BE60" s="19"/>
      <c r="BF60" s="42"/>
      <c r="BG60" s="43"/>
      <c r="BH60" s="43"/>
      <c r="BI60" s="43"/>
      <c r="BJ60" s="43"/>
      <c r="BK60" s="43"/>
      <c r="BL60" s="165"/>
      <c r="BM60" s="165"/>
      <c r="BN60" s="165"/>
      <c r="BO60" s="165"/>
      <c r="BP60" s="165"/>
      <c r="BQ60" s="43"/>
      <c r="BR60" s="43"/>
      <c r="BS60" s="43"/>
      <c r="BT60" s="43"/>
      <c r="BU60" s="332"/>
      <c r="BV60" s="333"/>
      <c r="BW60" s="333"/>
      <c r="BX60" s="333"/>
      <c r="BY60" s="334"/>
      <c r="BZ60" s="338"/>
      <c r="CA60" s="333"/>
      <c r="CB60" s="333"/>
      <c r="CC60" s="333"/>
      <c r="CD60" s="339"/>
      <c r="CE60" s="318"/>
      <c r="CF60" s="319"/>
      <c r="CG60" s="319"/>
      <c r="CH60" s="319"/>
      <c r="CI60" s="319"/>
      <c r="CJ60" s="319"/>
      <c r="CK60" s="319"/>
      <c r="CL60" s="319"/>
      <c r="CM60" s="319"/>
      <c r="CN60" s="319"/>
      <c r="CO60" s="319"/>
      <c r="CP60" s="319"/>
      <c r="CQ60" s="319"/>
      <c r="CR60" s="319"/>
      <c r="CS60" s="319"/>
      <c r="CT60" s="320"/>
    </row>
    <row r="61" spans="3:98" ht="7.5" customHeight="1">
      <c r="C61" s="203"/>
      <c r="D61" s="204"/>
      <c r="E61" s="210"/>
      <c r="F61" s="211"/>
      <c r="G61" s="211"/>
      <c r="H61" s="211"/>
      <c r="I61" s="211"/>
      <c r="J61" s="212"/>
      <c r="K61" s="200" t="s">
        <v>109</v>
      </c>
      <c r="L61" s="157"/>
      <c r="M61" s="157"/>
      <c r="N61" s="157"/>
      <c r="O61" s="157"/>
      <c r="P61" s="157"/>
      <c r="Q61" s="157"/>
      <c r="R61" s="157"/>
      <c r="S61" s="157"/>
      <c r="T61" s="157"/>
      <c r="U61" s="193"/>
      <c r="V61" s="156" t="s">
        <v>10</v>
      </c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93"/>
      <c r="AI61" s="200" t="s">
        <v>113</v>
      </c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93"/>
      <c r="BF61" s="154"/>
      <c r="BG61" s="155"/>
      <c r="BH61" s="155"/>
      <c r="BI61" s="155"/>
      <c r="BJ61" s="155"/>
      <c r="BK61" s="155"/>
      <c r="BL61" s="155"/>
      <c r="BM61" s="155"/>
      <c r="BN61" s="155"/>
      <c r="BO61" s="155"/>
      <c r="BP61" s="155"/>
      <c r="BQ61" s="155"/>
      <c r="BR61" s="155"/>
      <c r="BS61" s="155"/>
      <c r="BT61" s="20"/>
      <c r="BU61" s="147"/>
      <c r="BV61" s="160"/>
      <c r="BW61" s="160"/>
      <c r="BX61" s="160"/>
      <c r="BY61" s="161"/>
      <c r="BZ61" s="195"/>
      <c r="CA61" s="162"/>
      <c r="CB61" s="162"/>
      <c r="CC61" s="162"/>
      <c r="CD61" s="196"/>
      <c r="CE61" s="150" t="s">
        <v>59</v>
      </c>
      <c r="CF61" s="150"/>
      <c r="CG61" s="150"/>
      <c r="CH61" s="150"/>
      <c r="CI61" s="150"/>
      <c r="CJ61" s="150"/>
      <c r="CK61" s="150"/>
      <c r="CL61" s="150"/>
      <c r="CM61" s="150"/>
      <c r="CN61" s="150"/>
      <c r="CO61" s="150"/>
      <c r="CP61" s="150"/>
      <c r="CQ61" s="150"/>
      <c r="CR61" s="150"/>
      <c r="CS61" s="150"/>
      <c r="CT61" s="150"/>
    </row>
    <row r="62" spans="3:114" ht="7.5" customHeight="1">
      <c r="C62" s="203"/>
      <c r="D62" s="204"/>
      <c r="E62" s="210"/>
      <c r="F62" s="211"/>
      <c r="G62" s="211"/>
      <c r="H62" s="211"/>
      <c r="I62" s="211"/>
      <c r="J62" s="212"/>
      <c r="K62" s="156"/>
      <c r="L62" s="157"/>
      <c r="M62" s="157"/>
      <c r="N62" s="157"/>
      <c r="O62" s="157"/>
      <c r="P62" s="157"/>
      <c r="Q62" s="157"/>
      <c r="R62" s="157"/>
      <c r="S62" s="157"/>
      <c r="T62" s="157"/>
      <c r="U62" s="193"/>
      <c r="V62" s="156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93"/>
      <c r="AI62" s="156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  <c r="BC62" s="157"/>
      <c r="BD62" s="157"/>
      <c r="BE62" s="193"/>
      <c r="BF62" s="156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20"/>
      <c r="BU62" s="142"/>
      <c r="BV62" s="162"/>
      <c r="BW62" s="162"/>
      <c r="BX62" s="162"/>
      <c r="BY62" s="163"/>
      <c r="BZ62" s="195"/>
      <c r="CA62" s="162"/>
      <c r="CB62" s="162"/>
      <c r="CC62" s="162"/>
      <c r="CD62" s="196"/>
      <c r="CE62" s="150"/>
      <c r="CF62" s="150"/>
      <c r="CG62" s="150"/>
      <c r="CH62" s="150"/>
      <c r="CI62" s="150"/>
      <c r="CJ62" s="150"/>
      <c r="CK62" s="150"/>
      <c r="CL62" s="150"/>
      <c r="CM62" s="150"/>
      <c r="CN62" s="150"/>
      <c r="CO62" s="150"/>
      <c r="CP62" s="150"/>
      <c r="CQ62" s="150"/>
      <c r="CR62" s="150"/>
      <c r="CS62" s="150"/>
      <c r="CT62" s="150"/>
      <c r="DD62" s="60" t="e">
        <f>VLOOKUP(AU8,DI56:DJ58,2,0)</f>
        <v>#N/A</v>
      </c>
      <c r="DE62" s="60" t="s">
        <v>73</v>
      </c>
      <c r="DF62" s="62" t="s">
        <v>95</v>
      </c>
      <c r="DG62" s="62" t="s">
        <v>47</v>
      </c>
      <c r="DH62" s="60"/>
      <c r="DI62" s="60"/>
      <c r="DJ62" s="60"/>
    </row>
    <row r="63" spans="3:114" ht="7.5" customHeight="1">
      <c r="C63" s="205"/>
      <c r="D63" s="206"/>
      <c r="E63" s="213"/>
      <c r="F63" s="214"/>
      <c r="G63" s="214"/>
      <c r="H63" s="214"/>
      <c r="I63" s="214"/>
      <c r="J63" s="215"/>
      <c r="K63" s="179"/>
      <c r="L63" s="180"/>
      <c r="M63" s="180"/>
      <c r="N63" s="180"/>
      <c r="O63" s="180"/>
      <c r="P63" s="180"/>
      <c r="Q63" s="180"/>
      <c r="R63" s="180"/>
      <c r="S63" s="180"/>
      <c r="T63" s="180"/>
      <c r="U63" s="194"/>
      <c r="V63" s="179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94"/>
      <c r="AI63" s="179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94"/>
      <c r="BF63" s="179"/>
      <c r="BG63" s="180"/>
      <c r="BH63" s="180"/>
      <c r="BI63" s="180"/>
      <c r="BJ63" s="180"/>
      <c r="BK63" s="180"/>
      <c r="BL63" s="180"/>
      <c r="BM63" s="180"/>
      <c r="BN63" s="180"/>
      <c r="BO63" s="180"/>
      <c r="BP63" s="180"/>
      <c r="BQ63" s="180"/>
      <c r="BR63" s="180"/>
      <c r="BS63" s="180"/>
      <c r="BT63" s="22"/>
      <c r="BU63" s="148"/>
      <c r="BV63" s="176"/>
      <c r="BW63" s="176"/>
      <c r="BX63" s="176"/>
      <c r="BY63" s="177"/>
      <c r="BZ63" s="197"/>
      <c r="CA63" s="176"/>
      <c r="CB63" s="176"/>
      <c r="CC63" s="176"/>
      <c r="CD63" s="198"/>
      <c r="CE63" s="150"/>
      <c r="CF63" s="150"/>
      <c r="CG63" s="150"/>
      <c r="CH63" s="150"/>
      <c r="CI63" s="150"/>
      <c r="CJ63" s="150"/>
      <c r="CK63" s="150"/>
      <c r="CL63" s="150"/>
      <c r="CM63" s="150"/>
      <c r="CN63" s="150"/>
      <c r="CO63" s="150"/>
      <c r="CP63" s="150"/>
      <c r="CQ63" s="150"/>
      <c r="CR63" s="150"/>
      <c r="CS63" s="150"/>
      <c r="CT63" s="150"/>
      <c r="DD63" s="61" t="s">
        <v>63</v>
      </c>
      <c r="DE63" s="62" t="s">
        <v>93</v>
      </c>
      <c r="DF63" s="62" t="s">
        <v>93</v>
      </c>
      <c r="DG63" s="62" t="s">
        <v>93</v>
      </c>
      <c r="DH63" s="60"/>
      <c r="DI63" s="60"/>
      <c r="DJ63" s="60"/>
    </row>
    <row r="64" spans="3:114" ht="7.5" customHeight="1">
      <c r="C64" s="199" t="s">
        <v>106</v>
      </c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  <c r="AY64" s="191"/>
      <c r="AZ64" s="191"/>
      <c r="BA64" s="191"/>
      <c r="BB64" s="191"/>
      <c r="BC64" s="191"/>
      <c r="BD64" s="191"/>
      <c r="BE64" s="191"/>
      <c r="BF64" s="191"/>
      <c r="BG64" s="191"/>
      <c r="BH64" s="191"/>
      <c r="BI64" s="191"/>
      <c r="BJ64" s="191"/>
      <c r="BK64" s="191"/>
      <c r="BL64" s="191"/>
      <c r="BM64" s="191"/>
      <c r="BN64" s="191"/>
      <c r="BO64" s="191"/>
      <c r="BP64" s="191"/>
      <c r="BQ64" s="191"/>
      <c r="BR64" s="191"/>
      <c r="BS64" s="191"/>
      <c r="BT64" s="191"/>
      <c r="BU64" s="191"/>
      <c r="BV64" s="191"/>
      <c r="BW64" s="191"/>
      <c r="BX64" s="191"/>
      <c r="BY64" s="191"/>
      <c r="BZ64" s="191"/>
      <c r="CA64" s="191"/>
      <c r="CB64" s="191"/>
      <c r="CC64" s="191"/>
      <c r="CD64" s="192"/>
      <c r="DD64" s="61" t="s">
        <v>64</v>
      </c>
      <c r="DE64" s="62" t="s">
        <v>93</v>
      </c>
      <c r="DF64" s="62" t="s">
        <v>94</v>
      </c>
      <c r="DG64" s="62" t="s">
        <v>93</v>
      </c>
      <c r="DH64" s="60"/>
      <c r="DI64" s="60"/>
      <c r="DJ64" s="60"/>
    </row>
    <row r="65" spans="3:114" ht="7.5" customHeight="1">
      <c r="C65" s="156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57"/>
      <c r="BO65" s="157"/>
      <c r="BP65" s="157"/>
      <c r="BQ65" s="157"/>
      <c r="BR65" s="157"/>
      <c r="BS65" s="157"/>
      <c r="BT65" s="157"/>
      <c r="BU65" s="157"/>
      <c r="BV65" s="157"/>
      <c r="BW65" s="157"/>
      <c r="BX65" s="157"/>
      <c r="BY65" s="157"/>
      <c r="BZ65" s="157"/>
      <c r="CA65" s="157"/>
      <c r="CB65" s="157"/>
      <c r="CC65" s="157"/>
      <c r="CD65" s="193"/>
      <c r="DD65" s="61" t="s">
        <v>65</v>
      </c>
      <c r="DE65" s="62" t="s">
        <v>94</v>
      </c>
      <c r="DF65" s="62" t="s">
        <v>94</v>
      </c>
      <c r="DG65" s="62" t="s">
        <v>93</v>
      </c>
      <c r="DH65" s="60"/>
      <c r="DI65" s="60"/>
      <c r="DJ65" s="60"/>
    </row>
    <row r="66" spans="3:114" ht="7.5" customHeight="1">
      <c r="C66" s="179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  <c r="BI66" s="180"/>
      <c r="BJ66" s="180"/>
      <c r="BK66" s="180"/>
      <c r="BL66" s="180"/>
      <c r="BM66" s="180"/>
      <c r="BN66" s="180"/>
      <c r="BO66" s="180"/>
      <c r="BP66" s="180"/>
      <c r="BQ66" s="180"/>
      <c r="BR66" s="180"/>
      <c r="BS66" s="180"/>
      <c r="BT66" s="180"/>
      <c r="BU66" s="180"/>
      <c r="BV66" s="180"/>
      <c r="BW66" s="180"/>
      <c r="BX66" s="180"/>
      <c r="BY66" s="180"/>
      <c r="BZ66" s="180"/>
      <c r="CA66" s="180"/>
      <c r="CB66" s="180"/>
      <c r="CC66" s="180"/>
      <c r="CD66" s="194"/>
      <c r="DD66" s="61" t="s">
        <v>66</v>
      </c>
      <c r="DE66" s="62" t="s">
        <v>93</v>
      </c>
      <c r="DF66" s="62" t="s">
        <v>94</v>
      </c>
      <c r="DG66" s="62" t="s">
        <v>93</v>
      </c>
      <c r="DH66" s="60"/>
      <c r="DI66" s="60"/>
      <c r="DJ66" s="60"/>
    </row>
    <row r="67" spans="3:82" ht="7.5" customHeight="1">
      <c r="C67" s="189" t="s">
        <v>25</v>
      </c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  <c r="AR67" s="189"/>
      <c r="AS67" s="189"/>
      <c r="AT67" s="189"/>
      <c r="AU67" s="189"/>
      <c r="AV67" s="189"/>
      <c r="AW67" s="189"/>
      <c r="AX67" s="189"/>
      <c r="AY67" s="189"/>
      <c r="AZ67" s="189"/>
      <c r="BA67" s="189"/>
      <c r="BB67" s="189"/>
      <c r="BC67" s="189"/>
      <c r="BD67" s="189"/>
      <c r="BE67" s="189"/>
      <c r="BF67" s="189"/>
      <c r="BG67" s="189"/>
      <c r="BH67" s="189"/>
      <c r="BI67" s="189"/>
      <c r="BJ67" s="189"/>
      <c r="BK67" s="189"/>
      <c r="BL67" s="189"/>
      <c r="BM67" s="189"/>
      <c r="BN67" s="189"/>
      <c r="BO67" s="189"/>
      <c r="BP67" s="189"/>
      <c r="BQ67" s="189"/>
      <c r="BR67" s="189"/>
      <c r="BS67" s="189"/>
      <c r="BT67" s="189"/>
      <c r="BU67" s="189"/>
      <c r="BV67" s="189"/>
      <c r="BW67" s="189"/>
      <c r="BX67" s="189"/>
      <c r="BY67" s="189"/>
      <c r="BZ67" s="189"/>
      <c r="CA67" s="189"/>
      <c r="CB67" s="189"/>
      <c r="CC67" s="189"/>
      <c r="CD67" s="189"/>
    </row>
    <row r="68" spans="3:82" ht="7.5" customHeight="1"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  <c r="AR68" s="189"/>
      <c r="AS68" s="189"/>
      <c r="AT68" s="189"/>
      <c r="AU68" s="189"/>
      <c r="AV68" s="189"/>
      <c r="AW68" s="189"/>
      <c r="AX68" s="189"/>
      <c r="AY68" s="189"/>
      <c r="AZ68" s="189"/>
      <c r="BA68" s="189"/>
      <c r="BB68" s="189"/>
      <c r="BC68" s="189"/>
      <c r="BD68" s="189"/>
      <c r="BE68" s="189"/>
      <c r="BF68" s="189"/>
      <c r="BG68" s="189"/>
      <c r="BH68" s="189"/>
      <c r="BI68" s="189"/>
      <c r="BJ68" s="189"/>
      <c r="BK68" s="189"/>
      <c r="BL68" s="189"/>
      <c r="BM68" s="189"/>
      <c r="BN68" s="189"/>
      <c r="BO68" s="189"/>
      <c r="BP68" s="189"/>
      <c r="BQ68" s="189"/>
      <c r="BR68" s="189"/>
      <c r="BS68" s="189"/>
      <c r="BT68" s="189"/>
      <c r="BU68" s="189"/>
      <c r="BV68" s="189"/>
      <c r="BW68" s="189"/>
      <c r="BX68" s="189"/>
      <c r="BY68" s="189"/>
      <c r="BZ68" s="189"/>
      <c r="CA68" s="189"/>
      <c r="CB68" s="189"/>
      <c r="CC68" s="189"/>
      <c r="CD68" s="189"/>
    </row>
    <row r="69" spans="3:82" ht="7.5" customHeight="1">
      <c r="C69" s="186" t="s">
        <v>26</v>
      </c>
      <c r="D69" s="187"/>
      <c r="E69" s="183" t="s">
        <v>0</v>
      </c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 t="s">
        <v>1</v>
      </c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183"/>
      <c r="AI69" s="183" t="s">
        <v>27</v>
      </c>
      <c r="AJ69" s="183"/>
      <c r="AK69" s="183"/>
      <c r="AL69" s="183"/>
      <c r="AM69" s="183"/>
      <c r="AN69" s="183"/>
      <c r="AO69" s="183"/>
      <c r="AP69" s="183"/>
      <c r="AQ69" s="183"/>
      <c r="AR69" s="183"/>
      <c r="AS69" s="183"/>
      <c r="AT69" s="183"/>
      <c r="AU69" s="183"/>
      <c r="AV69" s="183"/>
      <c r="AW69" s="183"/>
      <c r="AX69" s="183"/>
      <c r="AY69" s="183"/>
      <c r="AZ69" s="183"/>
      <c r="BA69" s="183"/>
      <c r="BB69" s="183"/>
      <c r="BC69" s="183"/>
      <c r="BD69" s="183"/>
      <c r="BE69" s="183"/>
      <c r="BF69" s="183" t="s">
        <v>28</v>
      </c>
      <c r="BG69" s="183"/>
      <c r="BH69" s="183"/>
      <c r="BI69" s="183"/>
      <c r="BJ69" s="183"/>
      <c r="BK69" s="183"/>
      <c r="BL69" s="183"/>
      <c r="BM69" s="183"/>
      <c r="BN69" s="183"/>
      <c r="BO69" s="183"/>
      <c r="BP69" s="183"/>
      <c r="BQ69" s="183"/>
      <c r="BR69" s="183"/>
      <c r="BS69" s="183"/>
      <c r="BT69" s="183"/>
      <c r="BU69" s="183"/>
      <c r="BV69" s="183"/>
      <c r="BW69" s="183"/>
      <c r="BX69" s="183"/>
      <c r="BY69" s="183"/>
      <c r="BZ69" s="190" t="s">
        <v>29</v>
      </c>
      <c r="CA69" s="191"/>
      <c r="CB69" s="191"/>
      <c r="CC69" s="191"/>
      <c r="CD69" s="192"/>
    </row>
    <row r="70" spans="3:111" ht="7.5" customHeight="1">
      <c r="C70" s="188"/>
      <c r="D70" s="105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/>
      <c r="AW70" s="184"/>
      <c r="AX70" s="184"/>
      <c r="AY70" s="184"/>
      <c r="AZ70" s="184"/>
      <c r="BA70" s="184"/>
      <c r="BB70" s="184"/>
      <c r="BC70" s="184"/>
      <c r="BD70" s="184"/>
      <c r="BE70" s="184"/>
      <c r="BF70" s="184"/>
      <c r="BG70" s="184"/>
      <c r="BH70" s="184"/>
      <c r="BI70" s="184"/>
      <c r="BJ70" s="184"/>
      <c r="BK70" s="184"/>
      <c r="BL70" s="184"/>
      <c r="BM70" s="184"/>
      <c r="BN70" s="184"/>
      <c r="BO70" s="184"/>
      <c r="BP70" s="184"/>
      <c r="BQ70" s="184"/>
      <c r="BR70" s="184"/>
      <c r="BS70" s="184"/>
      <c r="BT70" s="184"/>
      <c r="BU70" s="184"/>
      <c r="BV70" s="184"/>
      <c r="BW70" s="184"/>
      <c r="BX70" s="184"/>
      <c r="BY70" s="184"/>
      <c r="BZ70" s="157"/>
      <c r="CA70" s="157"/>
      <c r="CB70" s="157"/>
      <c r="CC70" s="157"/>
      <c r="CD70" s="193"/>
      <c r="DD70" s="60" t="s">
        <v>53</v>
      </c>
      <c r="DE70" s="63" t="e">
        <f>VLOOKUP(BE8,DF71:DG74,2,0)</f>
        <v>#N/A</v>
      </c>
      <c r="DF70" s="60"/>
      <c r="DG70" s="60"/>
    </row>
    <row r="71" spans="3:111" ht="7.5" customHeight="1">
      <c r="C71" s="96"/>
      <c r="D71" s="92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180"/>
      <c r="CA71" s="180"/>
      <c r="CB71" s="180"/>
      <c r="CC71" s="180"/>
      <c r="CD71" s="194"/>
      <c r="DD71" s="60" t="s">
        <v>54</v>
      </c>
      <c r="DE71" s="60" t="e">
        <f>VLOOKUP(BE8,DF75:DG78,2,0)</f>
        <v>#N/A</v>
      </c>
      <c r="DF71" s="60" t="s">
        <v>48</v>
      </c>
      <c r="DG71" s="60">
        <v>960</v>
      </c>
    </row>
    <row r="72" spans="3:111" ht="7.5" customHeight="1">
      <c r="C72" s="74"/>
      <c r="D72" s="75"/>
      <c r="E72" s="74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5"/>
      <c r="V72" s="74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1"/>
      <c r="AI72" s="74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5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DD72" s="60"/>
      <c r="DE72" s="60"/>
      <c r="DF72" s="60" t="s">
        <v>49</v>
      </c>
      <c r="DG72" s="64">
        <v>1520</v>
      </c>
    </row>
    <row r="73" spans="3:111" ht="7.5" customHeight="1">
      <c r="C73" s="86"/>
      <c r="D73" s="87"/>
      <c r="E73" s="86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7"/>
      <c r="V73" s="89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1"/>
      <c r="AI73" s="86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7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DD73" s="60"/>
      <c r="DE73" s="60"/>
      <c r="DF73" s="60" t="s">
        <v>55</v>
      </c>
      <c r="DG73" s="64">
        <v>3030</v>
      </c>
    </row>
    <row r="74" spans="3:111" ht="7.5" customHeight="1">
      <c r="C74" s="74"/>
      <c r="D74" s="75"/>
      <c r="E74" s="74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5"/>
      <c r="V74" s="74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1"/>
      <c r="AI74" s="74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5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DD74" s="60"/>
      <c r="DE74" s="60"/>
      <c r="DF74" s="60" t="s">
        <v>56</v>
      </c>
      <c r="DG74" s="64">
        <v>3970</v>
      </c>
    </row>
    <row r="75" spans="3:111" ht="7.5" customHeight="1">
      <c r="C75" s="76"/>
      <c r="D75" s="77"/>
      <c r="E75" s="76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7"/>
      <c r="V75" s="82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4"/>
      <c r="AI75" s="76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7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DD75" s="60"/>
      <c r="DE75" s="60"/>
      <c r="DF75" s="60" t="s">
        <v>57</v>
      </c>
      <c r="DG75" s="64">
        <v>750</v>
      </c>
    </row>
    <row r="76" spans="3:111" ht="7.5" customHeight="1">
      <c r="C76" s="74"/>
      <c r="D76" s="75"/>
      <c r="E76" s="74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5"/>
      <c r="V76" s="74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1"/>
      <c r="AI76" s="74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5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DD76" s="60"/>
      <c r="DE76" s="60"/>
      <c r="DF76" s="60" t="s">
        <v>58</v>
      </c>
      <c r="DG76" s="64">
        <v>1000</v>
      </c>
    </row>
    <row r="77" spans="3:111" ht="7.5" customHeight="1">
      <c r="C77" s="76"/>
      <c r="D77" s="77"/>
      <c r="E77" s="76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7"/>
      <c r="V77" s="82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4"/>
      <c r="AI77" s="76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7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DD77" s="60"/>
      <c r="DE77" s="60"/>
      <c r="DF77" s="60" t="s">
        <v>55</v>
      </c>
      <c r="DG77" s="60" t="s">
        <v>46</v>
      </c>
    </row>
    <row r="78" spans="3:111" ht="7.5" customHeight="1">
      <c r="C78" s="74"/>
      <c r="D78" s="75"/>
      <c r="E78" s="74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5"/>
      <c r="V78" s="74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1"/>
      <c r="AI78" s="74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5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DD78" s="60"/>
      <c r="DE78" s="60"/>
      <c r="DF78" s="60" t="s">
        <v>37</v>
      </c>
      <c r="DG78" s="60" t="s">
        <v>46</v>
      </c>
    </row>
    <row r="79" spans="3:82" ht="7.5" customHeight="1">
      <c r="C79" s="86"/>
      <c r="D79" s="87"/>
      <c r="E79" s="86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7"/>
      <c r="V79" s="89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1"/>
      <c r="AI79" s="86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7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</row>
    <row r="80" spans="3:82" ht="7.5" customHeight="1">
      <c r="C80" s="74"/>
      <c r="D80" s="75"/>
      <c r="E80" s="74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5"/>
      <c r="V80" s="74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1"/>
      <c r="AI80" s="74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5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</row>
    <row r="81" spans="3:82" ht="7.5" customHeight="1">
      <c r="C81" s="76"/>
      <c r="D81" s="77"/>
      <c r="E81" s="76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7"/>
      <c r="V81" s="82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4"/>
      <c r="AI81" s="76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7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</row>
    <row r="82" spans="3:82" ht="7.5" customHeight="1"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</row>
    <row r="83" spans="3:82" ht="7.5" customHeight="1"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</row>
    <row r="84" spans="3:82" ht="7.5" customHeight="1"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</row>
    <row r="85" spans="3:82" ht="7.5" customHeight="1"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</row>
    <row r="86" spans="3:82" ht="7.5" customHeight="1"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</row>
    <row r="87" spans="3:82" ht="7.5" customHeight="1"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</row>
    <row r="88" spans="3:82" ht="7.5" customHeight="1"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</row>
    <row r="89" spans="3:82" ht="7.5" customHeight="1"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</row>
    <row r="90" spans="3:82" ht="7.5" customHeight="1"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</row>
    <row r="91" spans="3:82" ht="7.5" customHeight="1"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</row>
    <row r="92" spans="3:82" ht="7.5" customHeight="1"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</row>
    <row r="93" spans="3:82" ht="7.5" customHeight="1"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</row>
    <row r="94" spans="3:82" ht="7.5" customHeight="1"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</row>
    <row r="95" spans="3:82" ht="7.5" customHeight="1"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</row>
    <row r="96" spans="3:82" ht="7.5" customHeight="1"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</row>
    <row r="97" spans="3:82" ht="7.5" customHeight="1"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</row>
    <row r="98" spans="3:82" ht="7.5" customHeight="1"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</row>
    <row r="99" spans="3:82" ht="7.5" customHeight="1"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</row>
    <row r="100" spans="3:82" ht="7.5" customHeight="1"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</row>
    <row r="101" spans="3:82" ht="7.5" customHeight="1"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</row>
    <row r="102" spans="3:82" ht="7.5" customHeight="1"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</row>
    <row r="103" spans="3:82" ht="7.5" customHeight="1"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</row>
    <row r="104" spans="3:82" ht="7.5" customHeight="1"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</row>
    <row r="105" spans="3:82" ht="7.5" customHeight="1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</row>
    <row r="106" spans="3:82" ht="7.5" customHeight="1"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</row>
    <row r="107" spans="3:82" ht="7.5" customHeight="1"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</row>
    <row r="108" spans="3:82" ht="7.5" customHeight="1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</row>
    <row r="109" spans="3:82" ht="7.5" customHeight="1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</row>
    <row r="110" spans="3:82" ht="7.5" customHeight="1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</row>
    <row r="111" spans="3:82" ht="7.5" customHeight="1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</row>
    <row r="112" spans="3:82" ht="7.5" customHeight="1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</row>
    <row r="113" spans="3:82" ht="7.5" customHeight="1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</row>
    <row r="114" spans="3:82" ht="7.5" customHeight="1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</row>
    <row r="115" spans="3:82" ht="7.5" customHeight="1"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</row>
    <row r="116" spans="3:82" ht="7.5" customHeight="1"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</row>
    <row r="117" spans="3:82" ht="7.5" customHeight="1"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</row>
    <row r="118" spans="3:82" ht="7.5" customHeight="1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</row>
    <row r="119" spans="3:82" ht="7.5" customHeight="1"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</row>
    <row r="120" spans="3:82" ht="7.5" customHeight="1"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</row>
    <row r="121" spans="3:82" ht="7.5" customHeight="1"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</row>
    <row r="122" spans="3:82" ht="7.5" customHeight="1"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</row>
    <row r="123" spans="3:82" ht="7.5" customHeight="1"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</row>
    <row r="124" spans="3:82" ht="7.5" customHeight="1"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</row>
    <row r="125" spans="3:82" ht="7.5" customHeight="1"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</row>
    <row r="126" spans="3:82" ht="7.5" customHeight="1"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</row>
    <row r="127" spans="3:82" ht="7.5" customHeight="1"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</row>
    <row r="128" spans="3:82" ht="7.5" customHeight="1"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</row>
    <row r="129" spans="3:82" ht="7.5" customHeight="1"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</row>
    <row r="130" spans="3:82" ht="7.5" customHeight="1"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</row>
    <row r="131" spans="3:82" ht="7.5" customHeight="1"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</row>
    <row r="132" spans="3:82" ht="7.5" customHeight="1"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</row>
    <row r="133" spans="3:82" ht="7.5" customHeight="1"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</row>
    <row r="134" spans="3:82" ht="7.5" customHeight="1"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</row>
    <row r="135" spans="3:82" ht="7.5" customHeight="1"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</row>
    <row r="136" spans="3:82" ht="7.5" customHeight="1"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</row>
    <row r="137" spans="3:82" ht="7.5" customHeight="1"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</row>
    <row r="138" spans="3:82" ht="7.5" customHeight="1"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</row>
    <row r="139" spans="3:82" ht="7.5" customHeight="1"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</row>
    <row r="140" spans="3:82" ht="7.5" customHeight="1"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</row>
    <row r="141" spans="3:82" ht="7.5" customHeight="1"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</row>
    <row r="142" spans="3:82" ht="7.5" customHeight="1"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</row>
    <row r="143" spans="3:82" ht="7.5" customHeight="1"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</row>
    <row r="144" spans="3:82" ht="7.5" customHeight="1"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</row>
    <row r="145" spans="3:82" ht="7.5" customHeight="1"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</row>
    <row r="146" spans="3:82" ht="7.5" customHeight="1"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</row>
    <row r="147" spans="3:82" ht="7.5" customHeight="1"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</row>
    <row r="148" spans="3:82" ht="7.5" customHeight="1"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</row>
    <row r="149" spans="3:82" ht="7.5" customHeight="1"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</row>
    <row r="150" spans="3:82" ht="7.5" customHeight="1"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</row>
    <row r="151" spans="3:82" ht="7.5" customHeight="1"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</row>
    <row r="152" spans="3:82" ht="7.5" customHeight="1"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</row>
    <row r="153" spans="3:82" ht="7.5" customHeight="1"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</row>
    <row r="154" spans="3:82" ht="7.5" customHeight="1"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</row>
    <row r="155" spans="3:82" ht="7.5" customHeight="1"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</row>
    <row r="156" spans="3:82" ht="7.5" customHeight="1"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</row>
    <row r="157" spans="3:82" ht="7.5" customHeight="1"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</row>
    <row r="158" spans="3:82" ht="7.5" customHeight="1"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</row>
    <row r="159" spans="3:82" ht="7.5" customHeight="1"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</row>
    <row r="160" spans="3:82" ht="7.5" customHeight="1"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</row>
    <row r="161" spans="3:82" ht="7.5" customHeight="1"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</row>
    <row r="162" spans="3:82" ht="7.5" customHeight="1"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</row>
    <row r="163" spans="3:82" ht="7.5" customHeight="1"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</row>
    <row r="164" spans="3:82" ht="7.5" customHeight="1"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</row>
    <row r="165" spans="3:82" ht="7.5" customHeight="1"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</row>
    <row r="166" spans="3:82" ht="7.5" customHeight="1"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</row>
    <row r="167" spans="3:82" ht="7.5" customHeight="1"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</row>
    <row r="168" spans="3:82" ht="7.5" customHeight="1"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</row>
    <row r="169" spans="3:82" ht="7.5" customHeight="1"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</row>
    <row r="170" spans="3:82" ht="7.5" customHeight="1"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</row>
    <row r="171" spans="3:82" ht="7.5" customHeight="1"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</row>
    <row r="172" spans="3:82" ht="7.5" customHeight="1"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</row>
    <row r="173" spans="3:82" ht="7.5" customHeight="1"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</row>
    <row r="174" spans="3:82" ht="7.5" customHeight="1"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</row>
    <row r="175" spans="3:82" ht="7.5" customHeight="1"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</row>
    <row r="176" spans="3:82" ht="7.5" customHeight="1"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</row>
    <row r="177" spans="3:82" ht="7.5" customHeight="1"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</row>
    <row r="178" spans="3:82" ht="7.5" customHeight="1"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</row>
    <row r="179" spans="3:82" ht="7.5" customHeight="1"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</row>
    <row r="180" spans="3:82" ht="7.5" customHeight="1"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</row>
    <row r="181" spans="3:82" ht="15" customHeight="1"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</row>
    <row r="182" spans="3:82" ht="15" customHeight="1"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</row>
    <row r="183" spans="3:82" ht="15" customHeight="1"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</row>
    <row r="184" spans="3:82" ht="15" customHeight="1"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</row>
    <row r="185" spans="3:82" ht="15" customHeight="1"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</row>
    <row r="186" spans="3:82" ht="15" customHeight="1"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</row>
    <row r="187" spans="3:82" ht="15" customHeight="1"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</row>
    <row r="188" spans="3:82" ht="15" customHeight="1"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</row>
    <row r="189" spans="3:82" ht="15" customHeight="1"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</row>
    <row r="190" spans="3:82" ht="15" customHeight="1"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</row>
    <row r="191" spans="3:82" ht="15" customHeight="1"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</row>
    <row r="192" spans="3:82" ht="15" customHeight="1"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</row>
    <row r="193" spans="3:82" ht="15" customHeight="1"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</row>
    <row r="194" spans="3:82" ht="15" customHeight="1"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</row>
    <row r="195" spans="3:82" ht="15" customHeight="1"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</row>
    <row r="196" spans="3:82" ht="15" customHeight="1"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</row>
    <row r="197" spans="3:82" ht="15" customHeight="1"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</row>
    <row r="198" spans="3:82" ht="15" customHeight="1"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</row>
    <row r="199" spans="3:82" ht="15" customHeight="1"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</row>
    <row r="200" spans="3:82" ht="15" customHeight="1"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</row>
    <row r="201" spans="3:82" ht="15" customHeight="1"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</row>
    <row r="202" spans="3:82" ht="15" customHeight="1"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</row>
    <row r="203" spans="3:82" ht="15" customHeight="1"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</row>
    <row r="204" spans="3:82" ht="15" customHeight="1"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</row>
    <row r="205" spans="3:82" ht="15" customHeight="1"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</row>
    <row r="206" spans="3:82" ht="15" customHeight="1"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</row>
    <row r="207" spans="3:82" ht="15" customHeight="1"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</row>
    <row r="208" spans="3:82" ht="15" customHeight="1"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</row>
    <row r="209" spans="3:82" ht="15" customHeight="1"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</row>
    <row r="210" spans="3:82" ht="15" customHeight="1"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</row>
    <row r="211" spans="3:82" ht="15" customHeight="1"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</row>
    <row r="212" spans="3:82" ht="15" customHeight="1"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</row>
    <row r="213" spans="3:82" ht="15" customHeight="1"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</row>
    <row r="214" spans="3:82" ht="15" customHeight="1"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</row>
    <row r="215" spans="3:82" ht="15" customHeight="1"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</row>
    <row r="216" spans="3:82" ht="15" customHeight="1"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</row>
    <row r="217" spans="3:82" ht="15" customHeight="1"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</row>
    <row r="218" spans="3:82" ht="15" customHeight="1"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</row>
    <row r="219" spans="3:82" ht="15" customHeight="1"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</row>
    <row r="220" spans="3:82" ht="15" customHeight="1"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</row>
    <row r="221" spans="3:82" ht="15" customHeight="1"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</row>
    <row r="222" spans="3:82" ht="15" customHeight="1"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</row>
    <row r="223" spans="3:82" ht="15" customHeight="1"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</row>
    <row r="224" spans="3:82" ht="15" customHeight="1"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</row>
    <row r="225" spans="3:82" ht="15" customHeight="1"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</row>
    <row r="226" spans="3:82" ht="15" customHeight="1"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</row>
    <row r="227" spans="3:82" ht="15" customHeight="1"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</row>
    <row r="228" spans="3:82" ht="15" customHeight="1"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</row>
    <row r="229" spans="3:82" ht="15" customHeight="1"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</row>
    <row r="230" spans="3:82" ht="15" customHeight="1"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</row>
    <row r="231" spans="3:82" ht="15" customHeight="1"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</row>
    <row r="232" spans="3:82" ht="15" customHeight="1"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</row>
    <row r="233" spans="3:82" ht="15" customHeight="1"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</row>
    <row r="234" spans="3:82" ht="15" customHeight="1"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</row>
    <row r="235" spans="3:82" ht="15" customHeight="1"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</row>
    <row r="236" spans="3:82" ht="15" customHeight="1"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</row>
    <row r="237" spans="3:82" ht="15" customHeight="1"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</row>
    <row r="238" spans="3:82" ht="15" customHeight="1"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</row>
    <row r="239" spans="3:82" ht="15" customHeight="1"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</row>
    <row r="240" spans="3:82" ht="15" customHeight="1"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</row>
    <row r="241" spans="3:82" ht="15" customHeight="1"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</row>
    <row r="242" spans="3:82" ht="15" customHeight="1"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</row>
    <row r="243" spans="3:82" ht="15" customHeight="1"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</row>
    <row r="244" spans="3:82" ht="15" customHeight="1"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</row>
    <row r="245" spans="3:82" ht="15" customHeight="1"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</row>
    <row r="246" spans="3:82" ht="15" customHeight="1"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</row>
    <row r="247" spans="3:82" ht="15" customHeight="1"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</row>
    <row r="248" spans="3:82" ht="15" customHeight="1"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</row>
    <row r="249" spans="3:82" ht="15" customHeight="1"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</row>
    <row r="250" spans="3:82" ht="7.5" customHeight="1"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</row>
    <row r="251" spans="3:82" ht="7.5" customHeight="1"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</row>
    <row r="252" spans="3:82" ht="7.5" customHeight="1"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</row>
    <row r="253" spans="3:82" ht="7.5" customHeight="1"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</row>
    <row r="254" spans="3:82" ht="7.5" customHeight="1"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</row>
    <row r="255" spans="3:82" ht="7.5" customHeight="1"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</row>
    <row r="256" spans="3:82" ht="7.5" customHeight="1"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</row>
    <row r="257" spans="3:82" ht="7.5" customHeight="1"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</row>
    <row r="258" spans="3:82" ht="7.5" customHeight="1"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</row>
    <row r="259" spans="3:82" ht="7.5" customHeight="1"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</row>
    <row r="260" spans="3:82" ht="7.5" customHeight="1"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</row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  <row r="486" ht="7.5" customHeight="1"/>
    <row r="487" ht="7.5" customHeight="1"/>
    <row r="488" ht="7.5" customHeight="1"/>
    <row r="489" ht="7.5" customHeight="1"/>
    <row r="490" ht="7.5" customHeight="1"/>
    <row r="491" ht="7.5" customHeight="1"/>
    <row r="492" ht="7.5" customHeight="1"/>
    <row r="493" ht="7.5" customHeight="1"/>
    <row r="494" ht="7.5" customHeight="1"/>
    <row r="495" ht="7.5" customHeight="1"/>
    <row r="496" ht="7.5" customHeight="1"/>
    <row r="497" ht="7.5" customHeight="1"/>
    <row r="498" ht="7.5" customHeight="1"/>
    <row r="499" ht="7.5" customHeight="1"/>
    <row r="500" ht="7.5" customHeight="1"/>
    <row r="501" ht="7.5" customHeight="1"/>
    <row r="502" ht="7.5" customHeight="1"/>
    <row r="503" ht="7.5" customHeight="1"/>
    <row r="504" ht="7.5" customHeight="1"/>
    <row r="505" ht="7.5" customHeight="1"/>
    <row r="506" ht="7.5" customHeight="1"/>
    <row r="507" ht="7.5" customHeight="1"/>
    <row r="508" ht="7.5" customHeight="1"/>
    <row r="509" ht="7.5" customHeight="1"/>
    <row r="510" ht="7.5" customHeight="1"/>
    <row r="511" ht="7.5" customHeight="1"/>
    <row r="512" ht="7.5" customHeight="1"/>
    <row r="513" ht="7.5" customHeight="1"/>
    <row r="514" ht="7.5" customHeight="1"/>
    <row r="515" ht="7.5" customHeight="1"/>
    <row r="516" ht="7.5" customHeight="1"/>
    <row r="517" ht="7.5" customHeight="1"/>
    <row r="518" ht="7.5" customHeight="1"/>
    <row r="519" ht="7.5" customHeight="1"/>
    <row r="520" ht="7.5" customHeight="1"/>
    <row r="521" ht="7.5" customHeight="1"/>
    <row r="522" ht="7.5" customHeight="1"/>
    <row r="523" ht="7.5" customHeight="1"/>
    <row r="524" ht="7.5" customHeight="1"/>
    <row r="525" ht="7.5" customHeight="1"/>
    <row r="526" ht="7.5" customHeight="1"/>
    <row r="527" ht="7.5" customHeight="1"/>
    <row r="528" ht="7.5" customHeight="1"/>
    <row r="529" ht="7.5" customHeight="1"/>
    <row r="530" ht="7.5" customHeight="1"/>
    <row r="531" ht="7.5" customHeight="1"/>
    <row r="532" ht="7.5" customHeight="1"/>
    <row r="533" ht="7.5" customHeight="1"/>
    <row r="534" ht="7.5" customHeight="1"/>
    <row r="535" ht="7.5" customHeight="1"/>
    <row r="536" ht="7.5" customHeight="1"/>
    <row r="537" ht="7.5" customHeight="1"/>
    <row r="538" ht="7.5" customHeight="1"/>
    <row r="539" ht="7.5" customHeight="1"/>
    <row r="540" ht="7.5" customHeight="1"/>
    <row r="541" ht="7.5" customHeight="1"/>
    <row r="542" ht="7.5" customHeight="1"/>
    <row r="543" ht="7.5" customHeight="1"/>
    <row r="544" ht="7.5" customHeight="1"/>
    <row r="545" ht="7.5" customHeight="1"/>
    <row r="546" ht="7.5" customHeight="1"/>
    <row r="547" ht="7.5" customHeight="1"/>
    <row r="548" ht="7.5" customHeight="1"/>
    <row r="549" ht="7.5" customHeight="1"/>
    <row r="550" ht="7.5" customHeight="1"/>
    <row r="551" ht="7.5" customHeight="1"/>
    <row r="552" ht="7.5" customHeight="1"/>
    <row r="553" ht="7.5" customHeight="1"/>
    <row r="554" ht="7.5" customHeight="1"/>
    <row r="555" ht="7.5" customHeight="1"/>
    <row r="556" ht="7.5" customHeight="1"/>
    <row r="557" ht="7.5" customHeight="1"/>
    <row r="558" ht="7.5" customHeight="1"/>
    <row r="559" ht="7.5" customHeight="1"/>
    <row r="560" ht="7.5" customHeight="1"/>
    <row r="561" ht="7.5" customHeight="1"/>
    <row r="562" ht="7.5" customHeight="1"/>
    <row r="563" ht="7.5" customHeight="1"/>
    <row r="564" ht="7.5" customHeight="1"/>
    <row r="565" ht="7.5" customHeight="1"/>
    <row r="566" ht="7.5" customHeight="1"/>
    <row r="567" ht="7.5" customHeight="1"/>
    <row r="568" ht="7.5" customHeight="1"/>
    <row r="569" ht="7.5" customHeight="1"/>
    <row r="570" ht="7.5" customHeight="1"/>
    <row r="571" ht="7.5" customHeight="1"/>
    <row r="572" ht="7.5" customHeight="1"/>
    <row r="573" ht="7.5" customHeight="1"/>
    <row r="574" ht="7.5" customHeight="1"/>
    <row r="575" ht="7.5" customHeight="1"/>
    <row r="576" ht="7.5" customHeight="1"/>
    <row r="577" ht="7.5" customHeight="1"/>
    <row r="578" ht="7.5" customHeight="1"/>
    <row r="579" ht="7.5" customHeight="1"/>
    <row r="580" ht="7.5" customHeight="1"/>
    <row r="581" ht="7.5" customHeight="1"/>
    <row r="582" ht="7.5" customHeight="1"/>
    <row r="583" ht="7.5" customHeight="1"/>
    <row r="584" ht="7.5" customHeight="1"/>
    <row r="585" ht="7.5" customHeight="1"/>
    <row r="586" ht="7.5" customHeight="1"/>
    <row r="587" ht="7.5" customHeight="1"/>
    <row r="588" ht="7.5" customHeight="1"/>
    <row r="589" ht="7.5" customHeight="1"/>
    <row r="590" ht="7.5" customHeight="1"/>
    <row r="591" ht="7.5" customHeight="1"/>
    <row r="592" ht="7.5" customHeight="1"/>
    <row r="593" ht="7.5" customHeight="1"/>
    <row r="594" ht="7.5" customHeight="1"/>
    <row r="595" ht="7.5" customHeight="1"/>
    <row r="596" ht="7.5" customHeight="1"/>
    <row r="597" ht="7.5" customHeight="1"/>
    <row r="598" ht="7.5" customHeight="1"/>
    <row r="599" ht="7.5" customHeight="1"/>
    <row r="600" ht="7.5" customHeight="1"/>
    <row r="601" ht="7.5" customHeight="1"/>
    <row r="602" ht="7.5" customHeight="1"/>
    <row r="603" ht="7.5" customHeight="1"/>
    <row r="604" ht="7.5" customHeight="1"/>
    <row r="605" ht="7.5" customHeight="1"/>
    <row r="606" ht="7.5" customHeight="1"/>
    <row r="607" ht="7.5" customHeight="1"/>
    <row r="608" ht="7.5" customHeight="1"/>
    <row r="609" ht="7.5" customHeight="1"/>
    <row r="610" ht="7.5" customHeight="1"/>
    <row r="611" ht="7.5" customHeight="1"/>
    <row r="612" ht="7.5" customHeight="1"/>
    <row r="613" ht="7.5" customHeight="1"/>
    <row r="614" ht="7.5" customHeight="1"/>
    <row r="615" ht="7.5" customHeight="1"/>
    <row r="616" ht="7.5" customHeight="1"/>
    <row r="617" ht="7.5" customHeight="1"/>
    <row r="618" ht="7.5" customHeight="1"/>
    <row r="619" ht="7.5" customHeight="1"/>
    <row r="620" ht="7.5" customHeight="1"/>
    <row r="621" ht="7.5" customHeight="1"/>
    <row r="622" ht="7.5" customHeight="1"/>
    <row r="623" ht="7.5" customHeight="1"/>
    <row r="624" ht="7.5" customHeight="1"/>
    <row r="625" ht="7.5" customHeight="1"/>
    <row r="626" ht="7.5" customHeight="1"/>
    <row r="627" ht="7.5" customHeight="1"/>
    <row r="628" ht="7.5" customHeight="1"/>
    <row r="629" ht="7.5" customHeight="1"/>
    <row r="630" ht="7.5" customHeight="1"/>
    <row r="631" ht="7.5" customHeight="1"/>
    <row r="632" ht="7.5" customHeight="1"/>
    <row r="633" ht="7.5" customHeight="1"/>
    <row r="634" ht="7.5" customHeight="1"/>
    <row r="635" ht="7.5" customHeight="1"/>
    <row r="636" ht="7.5" customHeight="1"/>
    <row r="637" ht="7.5" customHeight="1"/>
    <row r="638" ht="7.5" customHeight="1"/>
    <row r="639" ht="7.5" customHeight="1"/>
    <row r="640" ht="7.5" customHeight="1"/>
    <row r="641" ht="7.5" customHeight="1"/>
    <row r="642" ht="7.5" customHeight="1"/>
    <row r="643" ht="7.5" customHeight="1"/>
    <row r="644" ht="7.5" customHeight="1"/>
    <row r="645" ht="7.5" customHeight="1"/>
    <row r="646" ht="7.5" customHeight="1"/>
    <row r="647" ht="7.5" customHeight="1"/>
    <row r="648" ht="7.5" customHeight="1"/>
    <row r="649" ht="7.5" customHeight="1"/>
    <row r="650" ht="7.5" customHeight="1"/>
    <row r="651" ht="7.5" customHeight="1"/>
    <row r="652" ht="7.5" customHeight="1"/>
    <row r="653" ht="7.5" customHeight="1"/>
    <row r="654" ht="7.5" customHeight="1"/>
    <row r="655" ht="7.5" customHeight="1"/>
    <row r="656" ht="7.5" customHeight="1"/>
    <row r="657" ht="7.5" customHeight="1"/>
    <row r="658" ht="7.5" customHeight="1"/>
    <row r="659" ht="7.5" customHeight="1"/>
    <row r="660" ht="7.5" customHeight="1"/>
    <row r="661" ht="7.5" customHeight="1"/>
    <row r="662" ht="7.5" customHeight="1"/>
    <row r="663" ht="7.5" customHeight="1"/>
    <row r="664" ht="7.5" customHeight="1"/>
    <row r="665" ht="7.5" customHeight="1"/>
    <row r="666" ht="7.5" customHeight="1"/>
    <row r="667" ht="7.5" customHeight="1"/>
    <row r="668" ht="7.5" customHeight="1"/>
    <row r="669" ht="7.5" customHeight="1"/>
    <row r="670" ht="7.5" customHeight="1"/>
    <row r="671" ht="7.5" customHeight="1"/>
    <row r="672" ht="7.5" customHeight="1"/>
    <row r="673" ht="7.5" customHeight="1"/>
    <row r="674" ht="7.5" customHeight="1"/>
    <row r="675" ht="7.5" customHeight="1"/>
    <row r="676" ht="7.5" customHeight="1"/>
    <row r="677" ht="7.5" customHeight="1"/>
    <row r="678" ht="7.5" customHeight="1"/>
    <row r="679" ht="7.5" customHeight="1"/>
    <row r="680" ht="7.5" customHeight="1"/>
    <row r="681" ht="7.5" customHeight="1"/>
    <row r="682" ht="7.5" customHeight="1"/>
    <row r="683" ht="7.5" customHeight="1"/>
    <row r="684" ht="7.5" customHeight="1"/>
    <row r="685" ht="7.5" customHeight="1"/>
    <row r="686" ht="7.5" customHeight="1"/>
    <row r="687" ht="7.5" customHeight="1"/>
    <row r="688" ht="7.5" customHeight="1"/>
    <row r="689" ht="7.5" customHeight="1"/>
    <row r="690" ht="7.5" customHeight="1"/>
    <row r="691" ht="7.5" customHeight="1"/>
    <row r="692" ht="7.5" customHeight="1"/>
    <row r="693" ht="7.5" customHeight="1"/>
    <row r="694" ht="7.5" customHeight="1"/>
    <row r="695" ht="7.5" customHeight="1"/>
    <row r="696" ht="7.5" customHeight="1"/>
    <row r="697" ht="7.5" customHeight="1"/>
    <row r="698" ht="7.5" customHeight="1"/>
    <row r="699" ht="7.5" customHeight="1"/>
    <row r="700" ht="7.5" customHeight="1"/>
    <row r="701" ht="7.5" customHeight="1"/>
    <row r="702" ht="7.5" customHeight="1"/>
    <row r="703" ht="7.5" customHeight="1"/>
    <row r="704" ht="7.5" customHeight="1"/>
    <row r="705" ht="7.5" customHeight="1"/>
    <row r="706" ht="7.5" customHeight="1"/>
    <row r="707" ht="7.5" customHeight="1"/>
    <row r="708" ht="7.5" customHeight="1"/>
    <row r="709" ht="7.5" customHeight="1"/>
    <row r="710" ht="7.5" customHeight="1"/>
    <row r="711" ht="7.5" customHeight="1"/>
    <row r="712" ht="7.5" customHeight="1"/>
    <row r="713" ht="7.5" customHeight="1"/>
    <row r="714" ht="7.5" customHeight="1"/>
    <row r="715" ht="7.5" customHeight="1"/>
    <row r="716" ht="7.5" customHeight="1"/>
    <row r="717" ht="7.5" customHeight="1"/>
    <row r="718" ht="7.5" customHeight="1"/>
    <row r="719" ht="7.5" customHeight="1"/>
    <row r="720" ht="7.5" customHeight="1"/>
    <row r="721" ht="7.5" customHeight="1"/>
    <row r="722" ht="7.5" customHeight="1"/>
    <row r="723" ht="7.5" customHeight="1"/>
    <row r="724" ht="7.5" customHeight="1"/>
    <row r="725" ht="7.5" customHeight="1"/>
    <row r="726" ht="7.5" customHeight="1"/>
    <row r="727" ht="7.5" customHeight="1"/>
    <row r="728" ht="7.5" customHeight="1"/>
    <row r="729" ht="7.5" customHeight="1"/>
    <row r="730" ht="7.5" customHeight="1"/>
    <row r="731" ht="7.5" customHeight="1"/>
    <row r="732" ht="7.5" customHeight="1"/>
    <row r="733" ht="7.5" customHeight="1"/>
    <row r="734" ht="7.5" customHeight="1"/>
    <row r="735" ht="7.5" customHeight="1"/>
    <row r="736" ht="7.5" customHeight="1"/>
    <row r="737" ht="7.5" customHeight="1"/>
    <row r="738" ht="7.5" customHeight="1"/>
    <row r="739" ht="7.5" customHeight="1"/>
    <row r="740" ht="7.5" customHeight="1"/>
    <row r="741" ht="7.5" customHeight="1"/>
    <row r="742" ht="7.5" customHeight="1"/>
    <row r="743" ht="7.5" customHeight="1"/>
    <row r="744" ht="7.5" customHeight="1"/>
    <row r="745" ht="7.5" customHeight="1"/>
    <row r="746" ht="7.5" customHeight="1"/>
    <row r="747" ht="7.5" customHeight="1"/>
    <row r="748" ht="7.5" customHeight="1"/>
    <row r="749" ht="7.5" customHeight="1"/>
    <row r="750" ht="7.5" customHeight="1"/>
    <row r="751" ht="7.5" customHeight="1"/>
    <row r="752" ht="7.5" customHeight="1"/>
    <row r="753" ht="7.5" customHeight="1"/>
    <row r="754" ht="7.5" customHeight="1"/>
    <row r="755" ht="7.5" customHeight="1"/>
    <row r="756" ht="7.5" customHeight="1"/>
    <row r="757" ht="7.5" customHeight="1"/>
    <row r="758" ht="7.5" customHeight="1"/>
    <row r="759" ht="7.5" customHeight="1"/>
    <row r="760" ht="7.5" customHeight="1"/>
    <row r="761" ht="7.5" customHeight="1"/>
    <row r="762" ht="7.5" customHeight="1"/>
    <row r="763" ht="7.5" customHeight="1"/>
    <row r="764" ht="7.5" customHeight="1"/>
    <row r="765" ht="7.5" customHeight="1"/>
    <row r="766" ht="7.5" customHeight="1"/>
    <row r="767" ht="7.5" customHeight="1"/>
    <row r="768" ht="7.5" customHeight="1"/>
    <row r="769" ht="7.5" customHeight="1"/>
    <row r="770" ht="7.5" customHeight="1"/>
    <row r="771" ht="7.5" customHeight="1"/>
    <row r="772" ht="7.5" customHeight="1"/>
    <row r="773" ht="7.5" customHeight="1"/>
    <row r="774" ht="7.5" customHeight="1"/>
    <row r="775" ht="7.5" customHeight="1"/>
    <row r="776" ht="7.5" customHeight="1"/>
    <row r="777" ht="7.5" customHeight="1"/>
    <row r="778" ht="7.5" customHeight="1"/>
    <row r="779" ht="7.5" customHeight="1"/>
    <row r="780" ht="7.5" customHeight="1"/>
    <row r="781" ht="7.5" customHeight="1"/>
    <row r="782" ht="7.5" customHeight="1"/>
    <row r="783" ht="7.5" customHeight="1"/>
    <row r="784" ht="7.5" customHeight="1"/>
    <row r="785" ht="7.5" customHeight="1"/>
    <row r="786" ht="7.5" customHeight="1"/>
    <row r="787" ht="7.5" customHeight="1"/>
    <row r="788" ht="7.5" customHeight="1"/>
    <row r="789" ht="7.5" customHeight="1"/>
    <row r="790" ht="7.5" customHeight="1"/>
    <row r="791" ht="7.5" customHeight="1"/>
    <row r="792" ht="7.5" customHeight="1"/>
    <row r="793" ht="7.5" customHeight="1"/>
    <row r="794" ht="7.5" customHeight="1"/>
    <row r="795" ht="7.5" customHeight="1"/>
    <row r="796" ht="7.5" customHeight="1"/>
    <row r="797" ht="7.5" customHeight="1"/>
    <row r="798" ht="7.5" customHeight="1"/>
    <row r="799" ht="7.5" customHeight="1"/>
    <row r="800" ht="7.5" customHeight="1"/>
    <row r="801" ht="7.5" customHeight="1"/>
    <row r="802" ht="7.5" customHeight="1"/>
    <row r="803" ht="7.5" customHeight="1"/>
    <row r="804" ht="7.5" customHeight="1"/>
    <row r="805" ht="7.5" customHeight="1"/>
    <row r="806" ht="7.5" customHeight="1"/>
    <row r="807" ht="7.5" customHeight="1"/>
    <row r="808" ht="7.5" customHeight="1"/>
    <row r="809" ht="7.5" customHeight="1"/>
    <row r="810" ht="7.5" customHeight="1"/>
    <row r="811" ht="7.5" customHeight="1"/>
    <row r="812" ht="7.5" customHeight="1"/>
    <row r="813" ht="7.5" customHeight="1"/>
    <row r="814" ht="7.5" customHeight="1"/>
    <row r="815" ht="7.5" customHeight="1"/>
    <row r="816" ht="7.5" customHeight="1"/>
    <row r="817" ht="7.5" customHeight="1"/>
    <row r="818" ht="7.5" customHeight="1"/>
    <row r="819" ht="7.5" customHeight="1"/>
    <row r="820" ht="7.5" customHeight="1"/>
    <row r="821" ht="7.5" customHeight="1"/>
    <row r="822" ht="7.5" customHeight="1"/>
    <row r="823" ht="7.5" customHeight="1"/>
    <row r="824" ht="7.5" customHeight="1"/>
    <row r="825" ht="7.5" customHeight="1"/>
    <row r="826" ht="7.5" customHeight="1"/>
    <row r="827" ht="7.5" customHeight="1"/>
    <row r="828" ht="7.5" customHeight="1"/>
    <row r="829" ht="7.5" customHeight="1"/>
    <row r="830" ht="7.5" customHeight="1"/>
    <row r="831" ht="7.5" customHeight="1"/>
    <row r="832" ht="7.5" customHeight="1"/>
    <row r="833" ht="7.5" customHeight="1"/>
    <row r="834" ht="7.5" customHeight="1"/>
    <row r="835" ht="7.5" customHeight="1"/>
    <row r="836" ht="7.5" customHeight="1"/>
    <row r="837" ht="7.5" customHeight="1"/>
    <row r="838" ht="7.5" customHeight="1"/>
    <row r="839" ht="7.5" customHeight="1"/>
    <row r="840" ht="7.5" customHeight="1"/>
    <row r="841" ht="7.5" customHeight="1"/>
    <row r="842" ht="7.5" customHeight="1"/>
    <row r="843" ht="7.5" customHeight="1"/>
    <row r="844" ht="7.5" customHeight="1"/>
    <row r="845" ht="7.5" customHeight="1"/>
    <row r="846" ht="7.5" customHeight="1"/>
    <row r="847" ht="7.5" customHeight="1"/>
    <row r="848" ht="7.5" customHeight="1"/>
    <row r="849" ht="7.5" customHeight="1"/>
    <row r="850" ht="7.5" customHeight="1"/>
    <row r="851" ht="7.5" customHeight="1"/>
    <row r="852" ht="7.5" customHeight="1"/>
    <row r="853" ht="7.5" customHeight="1"/>
    <row r="854" ht="7.5" customHeight="1"/>
    <row r="855" ht="7.5" customHeight="1"/>
    <row r="856" ht="7.5" customHeight="1"/>
    <row r="857" ht="7.5" customHeight="1"/>
    <row r="858" ht="7.5" customHeight="1"/>
    <row r="859" ht="7.5" customHeight="1"/>
  </sheetData>
  <sheetProtection password="E90D" sheet="1" formatCells="0"/>
  <mergeCells count="202">
    <mergeCell ref="V45:AH51"/>
    <mergeCell ref="K45:U51"/>
    <mergeCell ref="E43:J51"/>
    <mergeCell ref="C43:D51"/>
    <mergeCell ref="BZ55:CD60"/>
    <mergeCell ref="CE55:CT60"/>
    <mergeCell ref="BU45:BY51"/>
    <mergeCell ref="BZ45:CD51"/>
    <mergeCell ref="AI43:BE44"/>
    <mergeCell ref="BF43:BT44"/>
    <mergeCell ref="BF10:BG11"/>
    <mergeCell ref="BH10:BI11"/>
    <mergeCell ref="CA10:CD11"/>
    <mergeCell ref="CE45:CT51"/>
    <mergeCell ref="AI45:BE47"/>
    <mergeCell ref="K55:U60"/>
    <mergeCell ref="V55:AH60"/>
    <mergeCell ref="AI55:BE57"/>
    <mergeCell ref="BU55:BY60"/>
    <mergeCell ref="K52:U54"/>
    <mergeCell ref="C2:CD3"/>
    <mergeCell ref="D8:M9"/>
    <mergeCell ref="N8:N9"/>
    <mergeCell ref="BK4:CC5"/>
    <mergeCell ref="O8:AL9"/>
    <mergeCell ref="C13:J16"/>
    <mergeCell ref="K13:U16"/>
    <mergeCell ref="V13:AH16"/>
    <mergeCell ref="AI13:BE16"/>
    <mergeCell ref="BM10:BT11"/>
    <mergeCell ref="BU13:CD14"/>
    <mergeCell ref="BF17:BT18"/>
    <mergeCell ref="C17:D28"/>
    <mergeCell ref="K24:U28"/>
    <mergeCell ref="E17:J28"/>
    <mergeCell ref="K17:U18"/>
    <mergeCell ref="BU15:BY16"/>
    <mergeCell ref="BZ15:CD16"/>
    <mergeCell ref="V17:AH18"/>
    <mergeCell ref="K19:U23"/>
    <mergeCell ref="V19:AH23"/>
    <mergeCell ref="V24:AH28"/>
    <mergeCell ref="AI17:BE18"/>
    <mergeCell ref="BU10:BZ11"/>
    <mergeCell ref="D10:M11"/>
    <mergeCell ref="O10:AL11"/>
    <mergeCell ref="N10:N11"/>
    <mergeCell ref="BF13:BT16"/>
    <mergeCell ref="AI24:BE26"/>
    <mergeCell ref="BU24:BY28"/>
    <mergeCell ref="K32:U36"/>
    <mergeCell ref="V32:AH36"/>
    <mergeCell ref="BF29:BT31"/>
    <mergeCell ref="BF26:BN27"/>
    <mergeCell ref="AQ33:AT34"/>
    <mergeCell ref="AL33:AP34"/>
    <mergeCell ref="AU33:BD34"/>
    <mergeCell ref="BZ17:CD18"/>
    <mergeCell ref="AI19:BE23"/>
    <mergeCell ref="BF19:BT23"/>
    <mergeCell ref="BU19:BY23"/>
    <mergeCell ref="BZ19:CD23"/>
    <mergeCell ref="BZ24:CD28"/>
    <mergeCell ref="AI27:BE28"/>
    <mergeCell ref="BF24:BT25"/>
    <mergeCell ref="BO26:BR27"/>
    <mergeCell ref="BU17:BY18"/>
    <mergeCell ref="BZ29:CD31"/>
    <mergeCell ref="V37:AH39"/>
    <mergeCell ref="BU32:BY36"/>
    <mergeCell ref="BZ32:CD36"/>
    <mergeCell ref="BJ33:BM35"/>
    <mergeCell ref="BN33:BS35"/>
    <mergeCell ref="BJ36:BQ36"/>
    <mergeCell ref="BU29:BY31"/>
    <mergeCell ref="C37:D42"/>
    <mergeCell ref="E37:J42"/>
    <mergeCell ref="K37:U39"/>
    <mergeCell ref="AI29:BE31"/>
    <mergeCell ref="K40:U42"/>
    <mergeCell ref="V40:AH42"/>
    <mergeCell ref="C29:D36"/>
    <mergeCell ref="E29:J36"/>
    <mergeCell ref="K29:U31"/>
    <mergeCell ref="V29:AH31"/>
    <mergeCell ref="BU43:BY44"/>
    <mergeCell ref="BZ43:CD44"/>
    <mergeCell ref="K43:U44"/>
    <mergeCell ref="V43:AH44"/>
    <mergeCell ref="AN58:AR59"/>
    <mergeCell ref="AS58:AX59"/>
    <mergeCell ref="AY58:AZ59"/>
    <mergeCell ref="V52:AH54"/>
    <mergeCell ref="AI52:BE54"/>
    <mergeCell ref="BJ47:BK48"/>
    <mergeCell ref="V74:AH75"/>
    <mergeCell ref="AI74:BE75"/>
    <mergeCell ref="BZ61:CD63"/>
    <mergeCell ref="BL60:BP60"/>
    <mergeCell ref="C64:CD66"/>
    <mergeCell ref="AI61:BE63"/>
    <mergeCell ref="K61:U63"/>
    <mergeCell ref="V61:AH63"/>
    <mergeCell ref="C52:D63"/>
    <mergeCell ref="E52:J63"/>
    <mergeCell ref="BF76:BY77"/>
    <mergeCell ref="BZ76:CD77"/>
    <mergeCell ref="BZ72:CD73"/>
    <mergeCell ref="BZ74:CD75"/>
    <mergeCell ref="BZ69:CD71"/>
    <mergeCell ref="BF72:BY73"/>
    <mergeCell ref="BF74:BY75"/>
    <mergeCell ref="BF69:BY71"/>
    <mergeCell ref="E69:U71"/>
    <mergeCell ref="V69:AH71"/>
    <mergeCell ref="C72:D73"/>
    <mergeCell ref="C69:D71"/>
    <mergeCell ref="C67:CD68"/>
    <mergeCell ref="C76:D77"/>
    <mergeCell ref="E76:U77"/>
    <mergeCell ref="V76:AH77"/>
    <mergeCell ref="AI69:BE71"/>
    <mergeCell ref="AI72:BE73"/>
    <mergeCell ref="C74:D75"/>
    <mergeCell ref="E74:U75"/>
    <mergeCell ref="E72:U73"/>
    <mergeCell ref="V72:AH73"/>
    <mergeCell ref="BU61:BY63"/>
    <mergeCell ref="BQ55:BS56"/>
    <mergeCell ref="BF61:BS63"/>
    <mergeCell ref="BL55:BP56"/>
    <mergeCell ref="BL57:BP57"/>
    <mergeCell ref="BF58:BK59"/>
    <mergeCell ref="BL58:BP59"/>
    <mergeCell ref="CE61:CT63"/>
    <mergeCell ref="CE52:CT54"/>
    <mergeCell ref="BF52:BS54"/>
    <mergeCell ref="BU52:BY54"/>
    <mergeCell ref="BZ52:CD54"/>
    <mergeCell ref="BF55:BK56"/>
    <mergeCell ref="BQ58:BS59"/>
    <mergeCell ref="CE43:CT44"/>
    <mergeCell ref="CE17:CT18"/>
    <mergeCell ref="CE19:CT23"/>
    <mergeCell ref="CE24:CT28"/>
    <mergeCell ref="CE29:CT31"/>
    <mergeCell ref="CE32:CT36"/>
    <mergeCell ref="CE37:CT39"/>
    <mergeCell ref="CE40:CT42"/>
    <mergeCell ref="BZ40:CD42"/>
    <mergeCell ref="AI37:BE39"/>
    <mergeCell ref="BF37:BT39"/>
    <mergeCell ref="BU37:BY39"/>
    <mergeCell ref="AI40:BE42"/>
    <mergeCell ref="BF40:BT42"/>
    <mergeCell ref="BU40:BY42"/>
    <mergeCell ref="BZ37:CD39"/>
    <mergeCell ref="AZ10:BA11"/>
    <mergeCell ref="BB10:BC11"/>
    <mergeCell ref="BD10:BE11"/>
    <mergeCell ref="AX10:AY11"/>
    <mergeCell ref="AO10:AT11"/>
    <mergeCell ref="AU10:AW11"/>
    <mergeCell ref="C4:BG5"/>
    <mergeCell ref="BF8:BK9"/>
    <mergeCell ref="AU8:AY9"/>
    <mergeCell ref="AZ8:BE9"/>
    <mergeCell ref="AU6:BE7"/>
    <mergeCell ref="AO6:AT7"/>
    <mergeCell ref="D6:M7"/>
    <mergeCell ref="N6:N7"/>
    <mergeCell ref="O6:AL7"/>
    <mergeCell ref="AO8:AT9"/>
    <mergeCell ref="BF45:BI46"/>
    <mergeCell ref="BJ45:BK46"/>
    <mergeCell ref="BL45:BM46"/>
    <mergeCell ref="BN45:BQ46"/>
    <mergeCell ref="BR45:BT46"/>
    <mergeCell ref="BF47:BI48"/>
    <mergeCell ref="BN47:BQ48"/>
    <mergeCell ref="BR47:BT48"/>
    <mergeCell ref="BL47:BM48"/>
    <mergeCell ref="AI78:BE79"/>
    <mergeCell ref="BF78:BY79"/>
    <mergeCell ref="AO50:AU51"/>
    <mergeCell ref="AV50:BD51"/>
    <mergeCell ref="AI48:AN51"/>
    <mergeCell ref="AO48:AU49"/>
    <mergeCell ref="AV48:BD49"/>
    <mergeCell ref="BF49:BI50"/>
    <mergeCell ref="BR49:BT50"/>
    <mergeCell ref="AI76:BE77"/>
    <mergeCell ref="BZ78:CD79"/>
    <mergeCell ref="C80:D81"/>
    <mergeCell ref="E80:U81"/>
    <mergeCell ref="V80:AH81"/>
    <mergeCell ref="AI80:BE81"/>
    <mergeCell ref="BF80:BY81"/>
    <mergeCell ref="BZ80:CD81"/>
    <mergeCell ref="C78:D79"/>
    <mergeCell ref="E78:U79"/>
    <mergeCell ref="V78:AH79"/>
  </mergeCells>
  <conditionalFormatting sqref="AS58:AX59">
    <cfRule type="cellIs" priority="1" dxfId="1" operator="equal" stopIfTrue="1">
      <formula>"設定無"</formula>
    </cfRule>
  </conditionalFormatting>
  <dataValidations count="14">
    <dataValidation allowBlank="1" showInputMessage="1" showErrorMessage="1" imeMode="off" sqref="BL55:BP59 O6:AL11 BI34:BI35 BH35 BU6:CD7 CP10:CW11 CA10 BD10:BE11 AZ10:BA11"/>
    <dataValidation type="list" allowBlank="1" showInputMessage="1" showErrorMessage="1" sqref="BK7">
      <formula1>$DH$70:$DH$74</formula1>
    </dataValidation>
    <dataValidation type="list" allowBlank="1" showInputMessage="1" showErrorMessage="1" sqref="AU8:AY9">
      <formula1>$DI$55:$DI$58</formula1>
    </dataValidation>
    <dataValidation allowBlank="1" showInputMessage="1" showErrorMessage="1" imeMode="halfKatakana" sqref="N10 N8 N6"/>
    <dataValidation type="list" allowBlank="1" showInputMessage="1" showErrorMessage="1" sqref="DK21">
      <formula1>$DK$19:$DK$21</formula1>
    </dataValidation>
    <dataValidation type="list" allowBlank="1" showInputMessage="1" showErrorMessage="1" sqref="BF8:BJ9">
      <formula1>$DD$21:$DD$25</formula1>
    </dataValidation>
    <dataValidation type="list" allowBlank="1" showInputMessage="1" showErrorMessage="1" sqref="BT52:BT54 BT61:BT63">
      <formula1>$DU$11:$DU$12</formula1>
    </dataValidation>
    <dataValidation type="list" allowBlank="1" showInputMessage="1" showErrorMessage="1" imeMode="off" sqref="AX10:AY11">
      <formula1>$DM$20:$DM$52</formula1>
    </dataValidation>
    <dataValidation type="list" allowBlank="1" showInputMessage="1" showErrorMessage="1" imeMode="off" sqref="BF10:BG11">
      <formula1>$DO$20:$DO$52</formula1>
    </dataValidation>
    <dataValidation type="list" allowBlank="1" showInputMessage="1" showErrorMessage="1" imeMode="off" sqref="BB10:BC11">
      <formula1>$DN$20:$DN$33</formula1>
    </dataValidation>
    <dataValidation type="list" allowBlank="1" showInputMessage="1" showErrorMessage="1" sqref="AU10:AW11">
      <formula1>$DL$20:$DL$24</formula1>
    </dataValidation>
    <dataValidation type="list" allowBlank="1" showInputMessage="1" showErrorMessage="1" sqref="BU17:CD18 BU43:CD44 BU61:BY63 BZ61:CD63 BU52:BY54 BZ52:CD54 BU19:BY23 BZ19:CD23 BU29:BY31 BZ29:CD31 BU37:BY39 BZ37:CD39 BU40:BY42 BZ40:CD42">
      <formula1>$DL$11:$DL$13</formula1>
    </dataValidation>
    <dataValidation type="list" allowBlank="1" showInputMessage="1" showErrorMessage="1" sqref="BO28:BQ28">
      <formula1>$DT$10:$DT$19</formula1>
    </dataValidation>
    <dataValidation type="list" allowBlank="1" showInputMessage="1" showErrorMessage="1" sqref="BO26:BR27">
      <formula1>$DK$10:$DK$19</formula1>
    </dataValidation>
  </dataValidations>
  <printOptions/>
  <pageMargins left="0.31496062992125984" right="0.1968503937007874" top="0.15748031496062992" bottom="0.35433070866141736" header="0.31496062992125984" footer="0.31496062992125984"/>
  <pageSetup horizontalDpi="600" verticalDpi="600" orientation="portrait" paperSize="9" scale="99" r:id="rId3"/>
  <headerFooter alignWithMargins="0">
    <oddFooter>&amp;C版権所有：日本オーチス・エレベータ株式会社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Takayuki Sato</cp:lastModifiedBy>
  <cp:lastPrinted>2023-11-14T08:59:32Z</cp:lastPrinted>
  <dcterms:created xsi:type="dcterms:W3CDTF">2009-08-17T04:44:12Z</dcterms:created>
  <dcterms:modified xsi:type="dcterms:W3CDTF">2024-01-26T05:25:50Z</dcterms:modified>
  <cp:category/>
  <cp:version/>
  <cp:contentType/>
  <cp:contentStatus/>
</cp:coreProperties>
</file>