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－0866K" sheetId="1" r:id="rId1"/>
  </sheets>
  <definedNames>
    <definedName name="_xlnm.Print_Area" localSheetId="0">'ENNNUN－0866K'!$C$2:$CD$86</definedName>
    <definedName name="_xlnm.Print_Titles" localSheetId="0">'ENNNUN－0866K'!$2:$14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  <author>koyashit</author>
  </authors>
  <commentList>
    <comment ref="AS63" authorId="0">
      <text>
        <r>
          <rPr>
            <sz val="8"/>
            <rFont val="ＭＳ Ｐゴシック"/>
            <family val="3"/>
          </rPr>
          <t>積載･速度により規定値が変る｡</t>
        </r>
      </text>
    </comment>
    <comment ref="AQ36" authorId="0">
      <text>
        <r>
          <rPr>
            <sz val="8"/>
            <rFont val="ＭＳ Ｐゴシック"/>
            <family val="3"/>
          </rPr>
          <t>速度により規定値が変る｡</t>
        </r>
      </text>
    </comment>
    <comment ref="BL63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I55" authorId="1">
      <text>
        <r>
          <rPr>
            <b/>
            <sz val="9"/>
            <rFont val="MS P ゴシック"/>
            <family val="3"/>
          </rPr>
          <t>追加で判定した継電器がある場合は”＋”を表示すると判定が要是正となる。</t>
        </r>
      </text>
    </comment>
    <comment ref="AL55" authorId="1">
      <text>
        <r>
          <rPr>
            <b/>
            <sz val="9"/>
            <rFont val="MS P ゴシック"/>
            <family val="3"/>
          </rPr>
          <t>追加で判定する継電器の名称、判定基準を記載する。</t>
        </r>
      </text>
    </comment>
    <comment ref="BF55" authorId="1">
      <text>
        <r>
          <rPr>
            <b/>
            <sz val="9"/>
            <rFont val="MS P ゴシック"/>
            <family val="3"/>
          </rPr>
          <t>追加で記載した継電器の測定値、確認値を記載する。</t>
        </r>
      </text>
    </comment>
    <comment ref="O6" authorId="2">
      <text>
        <r>
          <rPr>
            <sz val="8"/>
            <rFont val="ＭＳ Ｐゴシック"/>
            <family val="3"/>
          </rPr>
          <t>フォント変更可
2行となる場合折り返し位置は調整ください</t>
        </r>
      </text>
    </comment>
  </commentList>
</comments>
</file>

<file path=xl/sharedStrings.xml><?xml version="1.0" encoding="utf-8"?>
<sst xmlns="http://schemas.openxmlformats.org/spreadsheetml/2006/main" count="168" uniqueCount="117">
  <si>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</si>
  <si>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</si>
  <si>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</si>
  <si>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</si>
  <si>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</si>
  <si>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</si>
  <si>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</si>
  <si>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</si>
  <si>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</si>
  <si>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触診により確認する｡</t>
  </si>
  <si>
    <t>目視により確認する｡</t>
  </si>
  <si>
    <t>長さ</t>
  </si>
  <si>
    <t>特定距離
感知装置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</si>
  <si>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</si>
  <si>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</si>
  <si>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</si>
  <si>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</si>
  <si>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</si>
  <si>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走行中戸開時の
動作確認</t>
  </si>
  <si>
    <t>｢GECB｣型番</t>
  </si>
  <si>
    <t>(2)</t>
  </si>
  <si>
    <t>規定部品の形式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</si>
  <si>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</si>
  <si>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</si>
  <si>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</si>
  <si>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</si>
  <si>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</si>
  <si>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</si>
  <si>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</si>
  <si>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</si>
  <si>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</si>
  <si>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 xml:space="preserve">建築物等の名称 </t>
  </si>
  <si>
    <t>:</t>
  </si>
  <si>
    <t>積載入力 :</t>
  </si>
  <si>
    <t>速度入力 :</t>
  </si>
  <si>
    <r>
      <t>1</t>
    </r>
    <r>
      <rPr>
        <sz val="11"/>
        <rFont val="ＭＳ Ｐゴシック"/>
        <family val="3"/>
      </rPr>
      <t>05m/m</t>
    </r>
  </si>
  <si>
    <t>規定値 :</t>
  </si>
  <si>
    <t>○</t>
  </si>
  <si>
    <t>(1)</t>
  </si>
  <si>
    <t>JAA26807CEZ</t>
  </si>
  <si>
    <t>(4)</t>
  </si>
  <si>
    <t>mm</t>
  </si>
  <si>
    <t>mm</t>
  </si>
  <si>
    <t>設定無</t>
  </si>
  <si>
    <r>
      <t>7</t>
    </r>
    <r>
      <rPr>
        <sz val="11"/>
        <rFont val="ＭＳ Ｐゴシック"/>
        <family val="3"/>
      </rPr>
      <t>50kg</t>
    </r>
  </si>
  <si>
    <r>
      <t>4</t>
    </r>
    <r>
      <rPr>
        <sz val="11"/>
        <rFont val="ＭＳ Ｐゴシック"/>
        <family val="3"/>
      </rPr>
      <t>5m/m</t>
    </r>
  </si>
  <si>
    <r>
      <t>6</t>
    </r>
    <r>
      <rPr>
        <sz val="11"/>
        <rFont val="ＭＳ Ｐゴシック"/>
        <family val="3"/>
      </rPr>
      <t>0m/m</t>
    </r>
  </si>
  <si>
    <r>
      <t>G</t>
    </r>
    <r>
      <rPr>
        <sz val="11"/>
        <rFont val="ＭＳ Ｐゴシック"/>
        <family val="3"/>
      </rPr>
      <t>eN2 P</t>
    </r>
  </si>
  <si>
    <r>
      <t xml:space="preserve">GeN2 </t>
    </r>
    <r>
      <rPr>
        <sz val="11"/>
        <rFont val="ＭＳ Ｐゴシック"/>
        <family val="3"/>
      </rPr>
      <t>B</t>
    </r>
  </si>
  <si>
    <t>(3)</t>
  </si>
  <si>
    <r>
      <t>G</t>
    </r>
    <r>
      <rPr>
        <sz val="11"/>
        <rFont val="ＭＳ Ｐゴシック"/>
        <family val="3"/>
      </rPr>
      <t>eN2 P</t>
    </r>
  </si>
  <si>
    <r>
      <t>G</t>
    </r>
    <r>
      <rPr>
        <sz val="11"/>
        <rFont val="ＭＳ Ｐゴシック"/>
        <family val="3"/>
      </rPr>
      <t>eN2 B</t>
    </r>
  </si>
  <si>
    <r>
      <t>9</t>
    </r>
    <r>
      <rPr>
        <sz val="11"/>
        <rFont val="ＭＳ Ｐゴシック"/>
        <family val="3"/>
      </rPr>
      <t>0m/m</t>
    </r>
  </si>
  <si>
    <r>
      <t>1</t>
    </r>
    <r>
      <rPr>
        <sz val="11"/>
        <rFont val="ＭＳ Ｐゴシック"/>
        <family val="3"/>
      </rPr>
      <t>05m/m</t>
    </r>
  </si>
  <si>
    <r>
      <t>4</t>
    </r>
    <r>
      <rPr>
        <sz val="11"/>
        <rFont val="ＭＳ Ｐゴシック"/>
        <family val="3"/>
      </rPr>
      <t>5m/m</t>
    </r>
  </si>
  <si>
    <r>
      <t>6</t>
    </r>
    <r>
      <rPr>
        <sz val="11"/>
        <rFont val="ＭＳ Ｐゴシック"/>
        <family val="3"/>
      </rPr>
      <t>0m/m</t>
    </r>
  </si>
  <si>
    <t>判定は手動で入力する｡</t>
  </si>
  <si>
    <t>｢型番｣を入力する事により
自動で判定される｡</t>
  </si>
  <si>
    <t>測定値を入力する事により
自動で判定される｡</t>
  </si>
  <si>
    <t>制動距離を入力する事により
自動で判定される｡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</si>
  <si>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</si>
  <si>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</si>
  <si>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</si>
  <si>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105m/m</t>
    </r>
    <r>
      <rPr>
        <sz val="11"/>
        <rFont val="ＭＳ Ｐゴシック"/>
        <family val="3"/>
      </rPr>
      <t>in</t>
    </r>
  </si>
  <si>
    <t>号機</t>
  </si>
  <si>
    <t xml:space="preserve">登録番号 </t>
  </si>
  <si>
    <t>年</t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</si>
  <si>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</si>
  <si>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</si>
  <si>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t>GeN2 P</t>
  </si>
  <si>
    <t>機種 :</t>
  </si>
  <si>
    <t>指定型番 : JAA26807CEZ124</t>
  </si>
  <si>
    <t>元号</t>
  </si>
  <si>
    <t>昭和</t>
  </si>
  <si>
    <t>平成</t>
  </si>
  <si>
    <t>？？</t>
  </si>
  <si>
    <t>経年及び起動回数を入力する事により自動で判定される｡</t>
  </si>
  <si>
    <t>S1,S2 :</t>
  </si>
  <si>
    <t>万回</t>
  </si>
  <si>
    <t>交換基準</t>
  </si>
  <si>
    <t>15年/1000万回</t>
  </si>
  <si>
    <t>6年/100万回</t>
  </si>
  <si>
    <t>回数</t>
  </si>
  <si>
    <t>総合</t>
  </si>
  <si>
    <t>S1,S2</t>
  </si>
  <si>
    <t>UDX</t>
  </si>
  <si>
    <t>UDX2</t>
  </si>
  <si>
    <t>-</t>
  </si>
  <si>
    <t>-</t>
  </si>
  <si>
    <r>
      <t>6</t>
    </r>
    <r>
      <rPr>
        <sz val="11"/>
        <rFont val="ＭＳ Ｐゴシック"/>
        <family val="3"/>
      </rPr>
      <t>00kg</t>
    </r>
  </si>
  <si>
    <t>取付けが堅固でないこと｡</t>
  </si>
  <si>
    <t>かご床面からつま先保護板直線部までの長さを測定する｡</t>
  </si>
  <si>
    <t>目視及び触診により確認する｡</t>
  </si>
  <si>
    <t>各階に走行させ着床させる｡</t>
  </si>
  <si>
    <t>(5)</t>
  </si>
  <si>
    <t>mm未満であること｡</t>
  </si>
  <si>
    <t>上記 (1)～(5)の検査結果で ｢否｣ 又は別記第一号 1－(14)･3－(3)･4－(11)の検査結果で ｢要是正｣ 又は ｢要重点点検｣ の判定がある場合は､別記第一号 2－(9) ｢戸開走行保護装置｣の検査結果を ｢要是正｣ 又は ｢要重点点検｣ と判定する｡</t>
  </si>
  <si>
    <t>規定部品経過時間が交換基準を超えていること｡</t>
  </si>
  <si>
    <t>規定部品の交換基準</t>
  </si>
  <si>
    <t>規定部品の形式が適正なものでないこと｡</t>
  </si>
  <si>
    <t>大臣認定番号 ENNNUN－0866  UCMP型式 DBGP－1A</t>
  </si>
  <si>
    <t>正常に着床しないこと｡</t>
  </si>
  <si>
    <t>+</t>
  </si>
  <si>
    <t>発行 :令和　3年　1月　6日Ver.1K</t>
  </si>
  <si>
    <t>安全ﾌﾟﾛｸﾞﾗﾑﾊﾞｰｼﾞｮﾝ</t>
  </si>
  <si>
    <t>ｴﾚﾍﾞｰﾀｰがﾄﾞｱｿﾞｰﾝ外にいる時に乗場戸の鍵を外す｡</t>
  </si>
  <si>
    <t>電動機動力電源及びﾌﾞﾚｰｷの励磁ｺｲﾙ電源を遮断するﾘﾚｰ(S1.S2.UDX)が消磁しないこと｡ｴﾚﾍﾞｰﾀｰが停止しないこと｡</t>
  </si>
  <si>
    <t>ﾌﾟﾘﾝﾄ基盤｢GECB｣の型番を確認し、指定型番でないこと。</t>
  </si>
  <si>
    <t>ﾊﾟｯﾄﾞの状況</t>
  </si>
  <si>
    <t>ﾌﾞﾚｰｷ</t>
  </si>
  <si>
    <t>ﾊﾟｯﾄﾞに欠損､割れがあること又はﾃﾞｨｽｸから剥離していること｡</t>
  </si>
  <si>
    <t>ﾌﾞﾚｰｷが制動しないこと又はかごが規定の距離を超えていること｡</t>
  </si>
  <si>
    <t>ﾌﾞﾚｰｷ開及び閉時の動作信号が異なる信号であること｡</t>
  </si>
  <si>
    <t>ﾌﾞﾚｰｷ動作感知装置</t>
  </si>
  <si>
    <t>かごの無積載上昇時のﾌﾞﾚｰｷ制動を確認する｡</t>
  </si>
  <si>
    <t>つま先
保護板</t>
  </si>
  <si>
    <t>UDX :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</si>
</sst>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0_);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2" fillId="0" borderId="1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187" fontId="0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/>
    </xf>
    <xf numFmtId="0" fontId="27" fillId="0" borderId="22" xfId="0" applyFont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87" fontId="22" fillId="0" borderId="0" xfId="0" applyNumberFormat="1" applyFont="1" applyBorder="1" applyAlignment="1" applyProtection="1">
      <alignment horizontal="center"/>
      <protection hidden="1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22" xfId="0" applyFont="1" applyBorder="1" applyAlignment="1">
      <alignment/>
    </xf>
    <xf numFmtId="0" fontId="22" fillId="0" borderId="15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2" fillId="0" borderId="34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34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49" fontId="22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right" vertical="center" shrinkToFit="1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34" xfId="0" applyFont="1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187" fontId="23" fillId="0" borderId="0" xfId="0" applyNumberFormat="1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>
      <alignment vertical="center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21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0" fillId="0" borderId="10" xfId="0" applyNumberFormat="1" applyFont="1" applyBorder="1" applyAlignment="1" applyProtection="1">
      <alignment horizontal="right"/>
      <protection locked="0"/>
    </xf>
    <xf numFmtId="187" fontId="0" fillId="0" borderId="15" xfId="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right"/>
    </xf>
    <xf numFmtId="0" fontId="22" fillId="0" borderId="35" xfId="0" applyFont="1" applyBorder="1" applyAlignment="1">
      <alignment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7" fontId="22" fillId="0" borderId="0" xfId="0" applyNumberFormat="1" applyFont="1" applyBorder="1" applyAlignment="1" applyProtection="1">
      <alignment horizontal="left"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right" vertical="center"/>
    </xf>
    <xf numFmtId="0" fontId="22" fillId="0" borderId="0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2" fillId="0" borderId="34" xfId="0" applyNumberFormat="1" applyFont="1" applyBorder="1" applyAlignment="1">
      <alignment vertical="center"/>
    </xf>
    <xf numFmtId="49" fontId="22" fillId="0" borderId="35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0" fontId="0" fillId="0" borderId="46" xfId="0" applyFont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right"/>
      <protection hidden="1"/>
    </xf>
    <xf numFmtId="0" fontId="23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P265"/>
  <sheetViews>
    <sheetView showGridLines="0" tabSelected="1" view="pageBreakPreview" zoomScaleNormal="120" zoomScaleSheetLayoutView="100" workbookViewId="0" topLeftCell="A1">
      <selection activeCell="O6" sqref="O6:AL9"/>
    </sheetView>
  </sheetViews>
  <sheetFormatPr defaultColWidth="9.00390625" defaultRowHeight="13.5"/>
  <cols>
    <col min="1" max="2" width="1.625" style="1" customWidth="1"/>
    <col min="3" max="101" width="1.25" style="1" customWidth="1"/>
    <col min="102" max="103" width="5.625" style="1" customWidth="1"/>
    <col min="104" max="120" width="5.625" style="1" hidden="1" customWidth="1"/>
    <col min="121" max="141" width="5.625" style="1" customWidth="1"/>
    <col min="142" max="16384" width="9.00390625" style="1" customWidth="1"/>
  </cols>
  <sheetData>
    <row r="1" ht="7.5" customHeight="1"/>
    <row r="2" spans="3:82" ht="7.5" customHeight="1">
      <c r="C2" s="116" t="s">
        <v>15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</row>
    <row r="3" spans="3:82" ht="7.5" customHeight="1"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</row>
    <row r="4" spans="3:82" ht="7.5" customHeight="1">
      <c r="C4" s="305" t="s">
        <v>100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52"/>
      <c r="BI4" s="52"/>
      <c r="BJ4" s="52"/>
      <c r="BK4" s="121" t="s">
        <v>103</v>
      </c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26"/>
    </row>
    <row r="5" spans="3:82" ht="7.5" customHeight="1"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52"/>
      <c r="BI5" s="52"/>
      <c r="BJ5" s="5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26"/>
    </row>
    <row r="6" spans="3:82" ht="7.5" customHeight="1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316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52"/>
      <c r="BI6" s="52"/>
      <c r="BJ6" s="52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26"/>
    </row>
    <row r="7" spans="3:82" ht="7.5" customHeight="1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52"/>
      <c r="BI7" s="52"/>
      <c r="BJ7" s="52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26"/>
    </row>
    <row r="8" spans="3:82" ht="7.5" customHeight="1">
      <c r="C8" s="38"/>
      <c r="D8" s="310" t="s">
        <v>31</v>
      </c>
      <c r="E8" s="310"/>
      <c r="F8" s="310"/>
      <c r="G8" s="310"/>
      <c r="H8" s="310"/>
      <c r="I8" s="310"/>
      <c r="J8" s="310"/>
      <c r="K8" s="310"/>
      <c r="L8" s="310"/>
      <c r="M8" s="310"/>
      <c r="N8" s="315" t="s">
        <v>32</v>
      </c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8"/>
      <c r="AN8" s="38"/>
      <c r="AO8" s="267" t="s">
        <v>70</v>
      </c>
      <c r="AP8" s="313"/>
      <c r="AQ8" s="313"/>
      <c r="AR8" s="313"/>
      <c r="AS8" s="313"/>
      <c r="AT8" s="313"/>
      <c r="AU8" s="311" t="s">
        <v>69</v>
      </c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48"/>
      <c r="BG8" s="48"/>
      <c r="BH8" s="48"/>
      <c r="BI8" s="2"/>
      <c r="BJ8" s="2"/>
      <c r="BK8" s="2"/>
      <c r="BL8" s="38"/>
      <c r="BU8" s="51"/>
      <c r="BV8" s="51"/>
      <c r="BW8" s="51"/>
      <c r="BX8" s="51"/>
      <c r="BY8" s="51"/>
      <c r="BZ8" s="51"/>
      <c r="CA8" s="51"/>
      <c r="CB8" s="51"/>
      <c r="CC8" s="51"/>
      <c r="CD8" s="51"/>
    </row>
    <row r="9" spans="3:82" ht="7.5" customHeight="1">
      <c r="C9" s="3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20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8"/>
      <c r="AN9" s="38"/>
      <c r="AO9" s="314"/>
      <c r="AP9" s="314"/>
      <c r="AQ9" s="314"/>
      <c r="AR9" s="314"/>
      <c r="AS9" s="314"/>
      <c r="AT9" s="314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0"/>
      <c r="BG9" s="50"/>
      <c r="BH9" s="49"/>
      <c r="BI9" s="49"/>
      <c r="BJ9" s="49"/>
      <c r="BK9" s="49"/>
      <c r="BL9" s="38"/>
      <c r="BU9" s="51"/>
      <c r="BV9" s="51"/>
      <c r="BW9" s="51"/>
      <c r="BX9" s="51"/>
      <c r="BY9" s="51"/>
      <c r="BZ9" s="51"/>
      <c r="CA9" s="51"/>
      <c r="CB9" s="51"/>
      <c r="CC9" s="51"/>
      <c r="CD9" s="51"/>
    </row>
    <row r="10" spans="4:82" ht="7.5" customHeight="1">
      <c r="D10" s="117" t="s">
        <v>65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9" t="s">
        <v>32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O10" s="310" t="s">
        <v>33</v>
      </c>
      <c r="AP10" s="157"/>
      <c r="AQ10" s="157"/>
      <c r="AR10" s="157"/>
      <c r="AS10" s="157"/>
      <c r="AT10" s="157"/>
      <c r="AU10" s="306"/>
      <c r="AV10" s="308"/>
      <c r="AW10" s="308"/>
      <c r="AX10" s="308"/>
      <c r="AY10" s="308"/>
      <c r="AZ10" s="310" t="s">
        <v>34</v>
      </c>
      <c r="BA10" s="157"/>
      <c r="BB10" s="157"/>
      <c r="BC10" s="157"/>
      <c r="BD10" s="157"/>
      <c r="BE10" s="157"/>
      <c r="BF10" s="306"/>
      <c r="BG10" s="306"/>
      <c r="BH10" s="306"/>
      <c r="BI10" s="306"/>
      <c r="BJ10" s="306"/>
      <c r="BK10" s="157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</row>
    <row r="11" spans="4:63" ht="7.5" customHeight="1"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20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O11" s="158"/>
      <c r="AP11" s="158"/>
      <c r="AQ11" s="158"/>
      <c r="AR11" s="158"/>
      <c r="AS11" s="158"/>
      <c r="AT11" s="158"/>
      <c r="AU11" s="309"/>
      <c r="AV11" s="309"/>
      <c r="AW11" s="309"/>
      <c r="AX11" s="309"/>
      <c r="AY11" s="309"/>
      <c r="AZ11" s="158"/>
      <c r="BA11" s="158"/>
      <c r="BB11" s="158"/>
      <c r="BC11" s="158"/>
      <c r="BD11" s="158"/>
      <c r="BE11" s="158"/>
      <c r="BF11" s="307"/>
      <c r="BG11" s="307"/>
      <c r="BH11" s="307"/>
      <c r="BI11" s="307"/>
      <c r="BJ11" s="307"/>
      <c r="BK11" s="158"/>
    </row>
    <row r="12" spans="4:116" ht="7.5" customHeight="1"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3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M12" s="156" t="s">
        <v>28</v>
      </c>
      <c r="BN12" s="157"/>
      <c r="BO12" s="157"/>
      <c r="BP12" s="157"/>
      <c r="BQ12" s="157"/>
      <c r="BR12" s="157"/>
      <c r="BS12" s="157"/>
      <c r="BT12" s="157"/>
      <c r="BU12" s="221"/>
      <c r="BV12" s="221"/>
      <c r="BW12" s="221"/>
      <c r="BX12" s="221"/>
      <c r="BY12" s="221"/>
      <c r="BZ12" s="221"/>
      <c r="CA12" s="192" t="s">
        <v>64</v>
      </c>
      <c r="CB12" s="192"/>
      <c r="CC12" s="192"/>
      <c r="CD12" s="192"/>
      <c r="CH12" s="6"/>
      <c r="CI12" s="37"/>
      <c r="CJ12" s="37"/>
      <c r="CK12" s="37"/>
      <c r="CL12" s="37"/>
      <c r="CM12" s="37"/>
      <c r="CN12" s="37"/>
      <c r="CO12" s="37"/>
      <c r="CP12" s="51"/>
      <c r="CQ12" s="51"/>
      <c r="CR12" s="51"/>
      <c r="CS12" s="51"/>
      <c r="CT12" s="51"/>
      <c r="CU12" s="51"/>
      <c r="CV12" s="51"/>
      <c r="CW12" s="51"/>
      <c r="CX12" s="26"/>
      <c r="DD12" s="54" t="s">
        <v>47</v>
      </c>
      <c r="DE12" s="54" t="e">
        <f>VLOOKUP(BF10,DD57:DG61,DD56,0)</f>
        <v>#N/A</v>
      </c>
      <c r="DK12" s="54"/>
      <c r="DL12" s="54"/>
    </row>
    <row r="13" spans="4:116" ht="7.5" customHeight="1"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N13" s="68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22"/>
      <c r="BM13" s="158"/>
      <c r="BN13" s="158"/>
      <c r="BO13" s="158"/>
      <c r="BP13" s="158"/>
      <c r="BQ13" s="158"/>
      <c r="BR13" s="158"/>
      <c r="BS13" s="158"/>
      <c r="BT13" s="158"/>
      <c r="BU13" s="222"/>
      <c r="BV13" s="222"/>
      <c r="BW13" s="222"/>
      <c r="BX13" s="222"/>
      <c r="BY13" s="222"/>
      <c r="BZ13" s="222"/>
      <c r="CA13" s="193"/>
      <c r="CB13" s="193"/>
      <c r="CC13" s="193"/>
      <c r="CD13" s="193"/>
      <c r="CH13" s="37"/>
      <c r="CI13" s="37"/>
      <c r="CJ13" s="37"/>
      <c r="CK13" s="37"/>
      <c r="CL13" s="37"/>
      <c r="CM13" s="37"/>
      <c r="CN13" s="37"/>
      <c r="CO13" s="37"/>
      <c r="CP13" s="51"/>
      <c r="CQ13" s="51"/>
      <c r="CR13" s="51"/>
      <c r="CS13" s="51"/>
      <c r="CT13" s="51"/>
      <c r="CU13" s="51"/>
      <c r="CV13" s="51"/>
      <c r="CW13" s="51"/>
      <c r="CX13" s="26"/>
      <c r="DD13" s="54" t="s">
        <v>48</v>
      </c>
      <c r="DE13" s="54" t="e">
        <f>VLOOKUP(BF10,DD65:DG68,DD64,0)</f>
        <v>#N/A</v>
      </c>
      <c r="DK13" s="54">
        <v>124</v>
      </c>
      <c r="DL13" s="54"/>
    </row>
    <row r="14" spans="41:116" ht="7.5" customHeight="1"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37"/>
      <c r="DK14" s="54">
        <v>104</v>
      </c>
      <c r="DL14" s="54" t="s">
        <v>37</v>
      </c>
    </row>
    <row r="15" spans="3:118" ht="7.5" customHeight="1">
      <c r="C15" s="174" t="s">
        <v>0</v>
      </c>
      <c r="D15" s="127"/>
      <c r="E15" s="127"/>
      <c r="F15" s="127"/>
      <c r="G15" s="127"/>
      <c r="H15" s="127"/>
      <c r="I15" s="127"/>
      <c r="J15" s="128"/>
      <c r="K15" s="181" t="s">
        <v>1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81" t="s">
        <v>4</v>
      </c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81" t="s">
        <v>3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223" t="s">
        <v>5</v>
      </c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3" t="s">
        <v>6</v>
      </c>
      <c r="BV15" s="224"/>
      <c r="BW15" s="224"/>
      <c r="BX15" s="224"/>
      <c r="BY15" s="224"/>
      <c r="BZ15" s="224"/>
      <c r="CA15" s="224"/>
      <c r="CB15" s="224"/>
      <c r="CC15" s="224"/>
      <c r="CD15" s="224"/>
      <c r="DK15" s="54">
        <v>204</v>
      </c>
      <c r="DL15" s="54"/>
      <c r="DN15" s="43"/>
    </row>
    <row r="16" spans="1:118" ht="7.5" customHeight="1">
      <c r="A16" s="26"/>
      <c r="B16" s="26"/>
      <c r="C16" s="175"/>
      <c r="D16" s="176"/>
      <c r="E16" s="176"/>
      <c r="F16" s="176"/>
      <c r="G16" s="176"/>
      <c r="H16" s="176"/>
      <c r="I16" s="176"/>
      <c r="J16" s="177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DK16" s="54">
        <v>304</v>
      </c>
      <c r="DL16" s="54"/>
      <c r="DN16" s="43"/>
    </row>
    <row r="17" spans="3:118" ht="7.5" customHeight="1">
      <c r="C17" s="175"/>
      <c r="D17" s="176"/>
      <c r="E17" s="176"/>
      <c r="F17" s="176"/>
      <c r="G17" s="176"/>
      <c r="H17" s="176"/>
      <c r="I17" s="176"/>
      <c r="J17" s="177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10" t="s">
        <v>16</v>
      </c>
      <c r="BV17" s="211"/>
      <c r="BW17" s="211"/>
      <c r="BX17" s="211"/>
      <c r="BY17" s="212"/>
      <c r="BZ17" s="216" t="s">
        <v>17</v>
      </c>
      <c r="CA17" s="211"/>
      <c r="CB17" s="211"/>
      <c r="CC17" s="212"/>
      <c r="CD17" s="217"/>
      <c r="DK17" s="54">
        <v>404</v>
      </c>
      <c r="DL17" s="54"/>
      <c r="DN17" s="43"/>
    </row>
    <row r="18" spans="3:116" ht="7.5" customHeight="1">
      <c r="C18" s="178"/>
      <c r="D18" s="179"/>
      <c r="E18" s="179"/>
      <c r="F18" s="179"/>
      <c r="G18" s="179"/>
      <c r="H18" s="179"/>
      <c r="I18" s="179"/>
      <c r="J18" s="180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13"/>
      <c r="BV18" s="211"/>
      <c r="BW18" s="211"/>
      <c r="BX18" s="211"/>
      <c r="BY18" s="212"/>
      <c r="BZ18" s="211"/>
      <c r="CA18" s="211"/>
      <c r="CB18" s="211"/>
      <c r="CC18" s="212"/>
      <c r="CD18" s="217"/>
      <c r="DK18" s="54">
        <v>512</v>
      </c>
      <c r="DL18" s="54"/>
    </row>
    <row r="19" spans="3:116" ht="7.5" customHeight="1">
      <c r="C19" s="144" t="s">
        <v>38</v>
      </c>
      <c r="D19" s="145"/>
      <c r="E19" s="135" t="s">
        <v>8</v>
      </c>
      <c r="F19" s="136"/>
      <c r="G19" s="136"/>
      <c r="H19" s="136"/>
      <c r="I19" s="136"/>
      <c r="J19" s="137"/>
      <c r="K19" s="114" t="s">
        <v>7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14" t="s">
        <v>9</v>
      </c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25" t="s">
        <v>90</v>
      </c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7"/>
      <c r="BC19" s="127"/>
      <c r="BD19" s="127"/>
      <c r="BE19" s="128"/>
      <c r="BF19" s="191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219"/>
      <c r="BV19" s="195"/>
      <c r="BW19" s="195"/>
      <c r="BX19" s="195"/>
      <c r="BY19" s="195"/>
      <c r="BZ19" s="194"/>
      <c r="CA19" s="195"/>
      <c r="CB19" s="195"/>
      <c r="CC19" s="195"/>
      <c r="CD19" s="196"/>
      <c r="CE19" s="265" t="s">
        <v>56</v>
      </c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DK19" s="54">
        <v>612</v>
      </c>
      <c r="DL19" s="54"/>
    </row>
    <row r="20" spans="3:116" ht="7.5" customHeight="1">
      <c r="C20" s="146"/>
      <c r="D20" s="147"/>
      <c r="E20" s="138"/>
      <c r="F20" s="139"/>
      <c r="G20" s="139"/>
      <c r="H20" s="139"/>
      <c r="I20" s="139"/>
      <c r="J20" s="140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29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1"/>
      <c r="BC20" s="131"/>
      <c r="BD20" s="131"/>
      <c r="BE20" s="132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65"/>
      <c r="BV20" s="166"/>
      <c r="BW20" s="166"/>
      <c r="BX20" s="166"/>
      <c r="BY20" s="166"/>
      <c r="BZ20" s="172"/>
      <c r="CA20" s="166"/>
      <c r="CB20" s="166"/>
      <c r="CC20" s="166"/>
      <c r="CD20" s="173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DK20" s="54">
        <v>622</v>
      </c>
      <c r="DL20" s="54"/>
    </row>
    <row r="21" spans="3:116" ht="7.5" customHeight="1">
      <c r="C21" s="146"/>
      <c r="D21" s="147"/>
      <c r="E21" s="138"/>
      <c r="F21" s="139"/>
      <c r="G21" s="139"/>
      <c r="H21" s="139"/>
      <c r="I21" s="139"/>
      <c r="J21" s="140"/>
      <c r="K21" s="150" t="s">
        <v>18</v>
      </c>
      <c r="L21" s="151"/>
      <c r="M21" s="151"/>
      <c r="N21" s="151"/>
      <c r="O21" s="151"/>
      <c r="P21" s="151"/>
      <c r="Q21" s="151"/>
      <c r="R21" s="151"/>
      <c r="S21" s="151"/>
      <c r="T21" s="151"/>
      <c r="U21" s="152"/>
      <c r="V21" s="150" t="s">
        <v>105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I21" s="150" t="s">
        <v>106</v>
      </c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2"/>
      <c r="BF21" s="182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4"/>
      <c r="BU21" s="159"/>
      <c r="BV21" s="160"/>
      <c r="BW21" s="160"/>
      <c r="BX21" s="160"/>
      <c r="BY21" s="161"/>
      <c r="BZ21" s="168"/>
      <c r="CA21" s="160"/>
      <c r="CB21" s="160"/>
      <c r="CC21" s="160"/>
      <c r="CD21" s="169"/>
      <c r="CE21" s="125" t="s">
        <v>56</v>
      </c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289"/>
      <c r="DK21" s="54"/>
      <c r="DL21" s="54"/>
    </row>
    <row r="22" spans="3:120" ht="7.5" customHeight="1">
      <c r="C22" s="146"/>
      <c r="D22" s="147"/>
      <c r="E22" s="138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138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40"/>
      <c r="AI22" s="138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40"/>
      <c r="BF22" s="185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7"/>
      <c r="BU22" s="162"/>
      <c r="BV22" s="163"/>
      <c r="BW22" s="163"/>
      <c r="BX22" s="163"/>
      <c r="BY22" s="164"/>
      <c r="BZ22" s="170"/>
      <c r="CA22" s="163"/>
      <c r="CB22" s="163"/>
      <c r="CC22" s="163"/>
      <c r="CD22" s="171"/>
      <c r="CE22" s="242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9"/>
      <c r="DK22" s="54"/>
      <c r="DL22" s="56" t="s">
        <v>72</v>
      </c>
      <c r="DM22" s="54"/>
      <c r="DN22" s="54"/>
      <c r="DO22" s="54"/>
      <c r="DP22" s="54"/>
    </row>
    <row r="23" spans="3:120" ht="7.5" customHeight="1">
      <c r="C23" s="146"/>
      <c r="D23" s="147"/>
      <c r="E23" s="138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138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40"/>
      <c r="AI23" s="138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40"/>
      <c r="BF23" s="185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7"/>
      <c r="BU23" s="162"/>
      <c r="BV23" s="163"/>
      <c r="BW23" s="163"/>
      <c r="BX23" s="163"/>
      <c r="BY23" s="164"/>
      <c r="BZ23" s="170"/>
      <c r="CA23" s="163"/>
      <c r="CB23" s="163"/>
      <c r="CC23" s="163"/>
      <c r="CD23" s="171"/>
      <c r="CE23" s="242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9"/>
      <c r="DL23" s="56" t="s">
        <v>73</v>
      </c>
      <c r="DM23" s="54">
        <v>1</v>
      </c>
      <c r="DN23" s="54">
        <v>1</v>
      </c>
      <c r="DO23" s="54">
        <v>1</v>
      </c>
      <c r="DP23" s="54"/>
    </row>
    <row r="24" spans="3:120" ht="7.5" customHeight="1">
      <c r="C24" s="146"/>
      <c r="D24" s="147"/>
      <c r="E24" s="138"/>
      <c r="F24" s="139"/>
      <c r="G24" s="139"/>
      <c r="H24" s="139"/>
      <c r="I24" s="139"/>
      <c r="J24" s="140"/>
      <c r="K24" s="138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138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I24" s="138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40"/>
      <c r="BF24" s="185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7"/>
      <c r="BU24" s="162"/>
      <c r="BV24" s="163"/>
      <c r="BW24" s="163"/>
      <c r="BX24" s="163"/>
      <c r="BY24" s="164"/>
      <c r="BZ24" s="170"/>
      <c r="CA24" s="163"/>
      <c r="CB24" s="163"/>
      <c r="CC24" s="163"/>
      <c r="CD24" s="171"/>
      <c r="CE24" s="242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9"/>
      <c r="DD24" s="55" t="s">
        <v>60</v>
      </c>
      <c r="DE24" s="54">
        <v>765</v>
      </c>
      <c r="DL24" s="56" t="s">
        <v>74</v>
      </c>
      <c r="DM24" s="54">
        <v>2</v>
      </c>
      <c r="DN24" s="54">
        <v>2</v>
      </c>
      <c r="DO24" s="54">
        <v>2</v>
      </c>
      <c r="DP24" s="54"/>
    </row>
    <row r="25" spans="3:120" ht="7.5" customHeight="1">
      <c r="C25" s="146"/>
      <c r="D25" s="147"/>
      <c r="E25" s="138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V25" s="138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40"/>
      <c r="AI25" s="138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40"/>
      <c r="BF25" s="185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7"/>
      <c r="BU25" s="162"/>
      <c r="BV25" s="163"/>
      <c r="BW25" s="163"/>
      <c r="BX25" s="163"/>
      <c r="BY25" s="164"/>
      <c r="BZ25" s="170"/>
      <c r="CA25" s="163"/>
      <c r="CB25" s="163"/>
      <c r="CC25" s="163"/>
      <c r="CD25" s="171"/>
      <c r="CE25" s="242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9"/>
      <c r="DD25" s="55" t="s">
        <v>61</v>
      </c>
      <c r="DE25" s="54">
        <v>765</v>
      </c>
      <c r="DL25" s="56" t="s">
        <v>75</v>
      </c>
      <c r="DM25" s="54">
        <v>3</v>
      </c>
      <c r="DN25" s="54">
        <v>3</v>
      </c>
      <c r="DO25" s="54">
        <v>3</v>
      </c>
      <c r="DP25" s="54"/>
    </row>
    <row r="26" spans="3:120" ht="7.5" customHeight="1">
      <c r="C26" s="146"/>
      <c r="D26" s="147"/>
      <c r="E26" s="138"/>
      <c r="F26" s="139"/>
      <c r="G26" s="139"/>
      <c r="H26" s="139"/>
      <c r="I26" s="139"/>
      <c r="J26" s="140"/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5"/>
      <c r="V26" s="153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5"/>
      <c r="AI26" s="153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5"/>
      <c r="BF26" s="188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90"/>
      <c r="BU26" s="165"/>
      <c r="BV26" s="166"/>
      <c r="BW26" s="166"/>
      <c r="BX26" s="166"/>
      <c r="BY26" s="167"/>
      <c r="BZ26" s="172"/>
      <c r="CA26" s="166"/>
      <c r="CB26" s="166"/>
      <c r="CC26" s="166"/>
      <c r="CD26" s="173"/>
      <c r="CE26" s="250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51"/>
      <c r="DD26" s="55" t="s">
        <v>62</v>
      </c>
      <c r="DE26" s="54">
        <v>790</v>
      </c>
      <c r="DL26" s="54"/>
      <c r="DM26" s="54">
        <v>4</v>
      </c>
      <c r="DN26" s="54">
        <v>4</v>
      </c>
      <c r="DO26" s="54">
        <v>4</v>
      </c>
      <c r="DP26" s="54"/>
    </row>
    <row r="27" spans="3:120" ht="7.5" customHeight="1">
      <c r="C27" s="146"/>
      <c r="D27" s="147"/>
      <c r="E27" s="138"/>
      <c r="F27" s="139"/>
      <c r="G27" s="139"/>
      <c r="H27" s="139"/>
      <c r="I27" s="139"/>
      <c r="J27" s="140"/>
      <c r="K27" s="79" t="s">
        <v>104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 t="s">
        <v>10</v>
      </c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50" t="s">
        <v>107</v>
      </c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2"/>
      <c r="BF27" s="81" t="s">
        <v>19</v>
      </c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3"/>
      <c r="BU27" s="99">
        <f>IF(BO29="","",IF(BO29=124,"○",""))</f>
      </c>
      <c r="BV27" s="100"/>
      <c r="BW27" s="100"/>
      <c r="BX27" s="100"/>
      <c r="BY27" s="100"/>
      <c r="BZ27" s="197">
        <f>IF(BO29="","",IF(BO29&lt;&gt;124,"○",""))</f>
      </c>
      <c r="CA27" s="100"/>
      <c r="CB27" s="100"/>
      <c r="CC27" s="100"/>
      <c r="CD27" s="198"/>
      <c r="CE27" s="264" t="s">
        <v>57</v>
      </c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DD27" s="55" t="s">
        <v>63</v>
      </c>
      <c r="DE27" s="54">
        <v>790</v>
      </c>
      <c r="DL27" s="54"/>
      <c r="DM27" s="54">
        <v>5</v>
      </c>
      <c r="DN27" s="54">
        <v>5</v>
      </c>
      <c r="DO27" s="54">
        <v>5</v>
      </c>
      <c r="DP27" s="54"/>
    </row>
    <row r="28" spans="3:120" ht="7.5" customHeight="1">
      <c r="C28" s="146"/>
      <c r="D28" s="147"/>
      <c r="E28" s="138"/>
      <c r="F28" s="139"/>
      <c r="G28" s="139"/>
      <c r="H28" s="139"/>
      <c r="I28" s="139"/>
      <c r="J28" s="140"/>
      <c r="K28" s="80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38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40"/>
      <c r="BF28" s="84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6"/>
      <c r="BU28" s="102"/>
      <c r="BV28" s="103"/>
      <c r="BW28" s="103"/>
      <c r="BX28" s="103"/>
      <c r="BY28" s="103"/>
      <c r="BZ28" s="199"/>
      <c r="CA28" s="103"/>
      <c r="CB28" s="103"/>
      <c r="CC28" s="103"/>
      <c r="CD28" s="200"/>
      <c r="CE28" s="264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DL28" s="54"/>
      <c r="DM28" s="54">
        <v>6</v>
      </c>
      <c r="DN28" s="54">
        <v>6</v>
      </c>
      <c r="DO28" s="54">
        <v>6</v>
      </c>
      <c r="DP28" s="54"/>
    </row>
    <row r="29" spans="3:120" ht="7.5" customHeight="1">
      <c r="C29" s="146"/>
      <c r="D29" s="147"/>
      <c r="E29" s="138"/>
      <c r="F29" s="139"/>
      <c r="G29" s="139"/>
      <c r="H29" s="139"/>
      <c r="I29" s="139"/>
      <c r="J29" s="140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38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40"/>
      <c r="BF29" s="218" t="s">
        <v>39</v>
      </c>
      <c r="BG29" s="111"/>
      <c r="BH29" s="111"/>
      <c r="BI29" s="111"/>
      <c r="BJ29" s="111"/>
      <c r="BK29" s="111"/>
      <c r="BL29" s="111"/>
      <c r="BM29" s="111"/>
      <c r="BN29" s="111"/>
      <c r="BO29" s="214"/>
      <c r="BP29" s="214"/>
      <c r="BQ29" s="214"/>
      <c r="BR29" s="214"/>
      <c r="BS29" s="6"/>
      <c r="BT29" s="34"/>
      <c r="BU29" s="102"/>
      <c r="BV29" s="103"/>
      <c r="BW29" s="103"/>
      <c r="BX29" s="103"/>
      <c r="BY29" s="103"/>
      <c r="BZ29" s="199"/>
      <c r="CA29" s="103"/>
      <c r="CB29" s="103"/>
      <c r="CC29" s="103"/>
      <c r="CD29" s="200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DL29" s="54"/>
      <c r="DM29" s="54">
        <v>7</v>
      </c>
      <c r="DN29" s="54">
        <v>7</v>
      </c>
      <c r="DO29" s="54">
        <v>7</v>
      </c>
      <c r="DP29" s="54"/>
    </row>
    <row r="30" spans="3:120" ht="7.5" customHeight="1">
      <c r="C30" s="146"/>
      <c r="D30" s="147"/>
      <c r="E30" s="138"/>
      <c r="F30" s="139"/>
      <c r="G30" s="139"/>
      <c r="H30" s="139"/>
      <c r="I30" s="139"/>
      <c r="J30" s="140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204" t="s">
        <v>71</v>
      </c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6"/>
      <c r="BF30" s="218"/>
      <c r="BG30" s="111"/>
      <c r="BH30" s="111"/>
      <c r="BI30" s="111"/>
      <c r="BJ30" s="111"/>
      <c r="BK30" s="111"/>
      <c r="BL30" s="111"/>
      <c r="BM30" s="111"/>
      <c r="BN30" s="111"/>
      <c r="BO30" s="215"/>
      <c r="BP30" s="215"/>
      <c r="BQ30" s="215"/>
      <c r="BR30" s="215"/>
      <c r="BS30" s="6"/>
      <c r="BT30" s="6"/>
      <c r="BU30" s="102"/>
      <c r="BV30" s="103"/>
      <c r="BW30" s="103"/>
      <c r="BX30" s="103"/>
      <c r="BY30" s="103"/>
      <c r="BZ30" s="199"/>
      <c r="CA30" s="103"/>
      <c r="CB30" s="103"/>
      <c r="CC30" s="103"/>
      <c r="CD30" s="200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DL30" s="54"/>
      <c r="DM30" s="54">
        <v>8</v>
      </c>
      <c r="DN30" s="54">
        <v>8</v>
      </c>
      <c r="DO30" s="54">
        <v>8</v>
      </c>
      <c r="DP30" s="54"/>
    </row>
    <row r="31" spans="3:120" ht="7.5" customHeight="1">
      <c r="C31" s="148"/>
      <c r="D31" s="149"/>
      <c r="E31" s="141"/>
      <c r="F31" s="142"/>
      <c r="G31" s="142"/>
      <c r="H31" s="142"/>
      <c r="I31" s="142"/>
      <c r="J31" s="143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207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9"/>
      <c r="BF31" s="30"/>
      <c r="BG31" s="30"/>
      <c r="BH31" s="30"/>
      <c r="BI31" s="30"/>
      <c r="BJ31" s="30"/>
      <c r="BK31" s="30"/>
      <c r="BL31" s="30"/>
      <c r="BM31" s="30"/>
      <c r="BN31" s="30"/>
      <c r="BO31" s="59"/>
      <c r="BP31" s="59"/>
      <c r="BQ31" s="59"/>
      <c r="BR31" s="9"/>
      <c r="BS31" s="9"/>
      <c r="BT31" s="9"/>
      <c r="BU31" s="220"/>
      <c r="BV31" s="202"/>
      <c r="BW31" s="202"/>
      <c r="BX31" s="202"/>
      <c r="BY31" s="202"/>
      <c r="BZ31" s="201"/>
      <c r="CA31" s="202"/>
      <c r="CB31" s="202"/>
      <c r="CC31" s="202"/>
      <c r="CD31" s="203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DL31" s="54"/>
      <c r="DM31" s="54">
        <v>9</v>
      </c>
      <c r="DN31" s="54">
        <v>9</v>
      </c>
      <c r="DO31" s="54">
        <v>9</v>
      </c>
      <c r="DP31" s="54"/>
    </row>
    <row r="32" spans="3:120" ht="7.5" customHeight="1">
      <c r="C32" s="144" t="s">
        <v>20</v>
      </c>
      <c r="D32" s="238"/>
      <c r="E32" s="230" t="s">
        <v>115</v>
      </c>
      <c r="F32" s="231"/>
      <c r="G32" s="231"/>
      <c r="H32" s="231"/>
      <c r="I32" s="231"/>
      <c r="J32" s="232"/>
      <c r="K32" s="114" t="s">
        <v>7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241" t="s">
        <v>92</v>
      </c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25"/>
      <c r="AI32" s="114" t="s">
        <v>90</v>
      </c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252"/>
      <c r="BV32" s="252"/>
      <c r="BW32" s="252"/>
      <c r="BX32" s="252"/>
      <c r="BY32" s="219"/>
      <c r="BZ32" s="300"/>
      <c r="CA32" s="252"/>
      <c r="CB32" s="252"/>
      <c r="CC32" s="252"/>
      <c r="CD32" s="252"/>
      <c r="CE32" s="265" t="s">
        <v>56</v>
      </c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DL32" s="54"/>
      <c r="DM32" s="54">
        <v>10</v>
      </c>
      <c r="DN32" s="54">
        <v>10</v>
      </c>
      <c r="DO32" s="54">
        <v>10</v>
      </c>
      <c r="DP32" s="54"/>
    </row>
    <row r="33" spans="3:120" ht="7.5" customHeight="1">
      <c r="C33" s="185"/>
      <c r="D33" s="187"/>
      <c r="E33" s="84"/>
      <c r="F33" s="85"/>
      <c r="G33" s="85"/>
      <c r="H33" s="85"/>
      <c r="I33" s="85"/>
      <c r="J33" s="86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242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253"/>
      <c r="BV33" s="253"/>
      <c r="BW33" s="253"/>
      <c r="BX33" s="253"/>
      <c r="BY33" s="162"/>
      <c r="BZ33" s="293"/>
      <c r="CA33" s="253"/>
      <c r="CB33" s="253"/>
      <c r="CC33" s="253"/>
      <c r="CD33" s="253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DL33" s="54"/>
      <c r="DM33" s="54">
        <v>11</v>
      </c>
      <c r="DN33" s="54">
        <v>11</v>
      </c>
      <c r="DO33" s="54">
        <v>11</v>
      </c>
      <c r="DP33" s="54"/>
    </row>
    <row r="34" spans="3:120" ht="7.5" customHeight="1">
      <c r="C34" s="185"/>
      <c r="D34" s="187"/>
      <c r="E34" s="84"/>
      <c r="F34" s="85"/>
      <c r="G34" s="85"/>
      <c r="H34" s="85"/>
      <c r="I34" s="85"/>
      <c r="J34" s="86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75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253"/>
      <c r="BV34" s="253"/>
      <c r="BW34" s="253"/>
      <c r="BX34" s="253"/>
      <c r="BY34" s="162"/>
      <c r="BZ34" s="293"/>
      <c r="CA34" s="253"/>
      <c r="CB34" s="253"/>
      <c r="CC34" s="253"/>
      <c r="CD34" s="253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"/>
      <c r="CV34" s="26"/>
      <c r="CW34" s="26"/>
      <c r="DL34" s="54"/>
      <c r="DM34" s="54">
        <v>12</v>
      </c>
      <c r="DN34" s="54">
        <v>12</v>
      </c>
      <c r="DO34" s="54">
        <v>12</v>
      </c>
      <c r="DP34" s="54"/>
    </row>
    <row r="35" spans="3:120" ht="7.5" customHeight="1">
      <c r="C35" s="185"/>
      <c r="D35" s="187"/>
      <c r="E35" s="84"/>
      <c r="F35" s="85"/>
      <c r="G35" s="85"/>
      <c r="H35" s="85"/>
      <c r="I35" s="85"/>
      <c r="J35" s="86"/>
      <c r="K35" s="247" t="s">
        <v>11</v>
      </c>
      <c r="L35" s="244"/>
      <c r="M35" s="244"/>
      <c r="N35" s="244"/>
      <c r="O35" s="244"/>
      <c r="P35" s="244"/>
      <c r="Q35" s="244"/>
      <c r="R35" s="244"/>
      <c r="S35" s="244"/>
      <c r="T35" s="244"/>
      <c r="U35" s="248"/>
      <c r="V35" s="151" t="s">
        <v>91</v>
      </c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8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4"/>
      <c r="BF35" s="8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3"/>
      <c r="BU35" s="99">
        <f>IF(BJ36="","",IF(BJ36&gt;=AQ36,"○",""))</f>
      </c>
      <c r="BV35" s="100"/>
      <c r="BW35" s="100"/>
      <c r="BX35" s="100"/>
      <c r="BY35" s="100"/>
      <c r="BZ35" s="197">
        <f>IF(BJ36="","",IF(BJ36&lt;AQ36,"○",""))</f>
      </c>
      <c r="CA35" s="100"/>
      <c r="CB35" s="100"/>
      <c r="CC35" s="100"/>
      <c r="CD35" s="198"/>
      <c r="CE35" s="264" t="s">
        <v>58</v>
      </c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"/>
      <c r="CV35" s="26"/>
      <c r="CW35" s="26"/>
      <c r="DL35" s="54"/>
      <c r="DM35" s="54">
        <v>13</v>
      </c>
      <c r="DN35" s="54"/>
      <c r="DO35" s="54">
        <v>13</v>
      </c>
      <c r="DP35" s="54"/>
    </row>
    <row r="36" spans="3:120" ht="7.5" customHeight="1">
      <c r="C36" s="185"/>
      <c r="D36" s="187"/>
      <c r="E36" s="84"/>
      <c r="F36" s="85"/>
      <c r="G36" s="85"/>
      <c r="H36" s="85"/>
      <c r="I36" s="85"/>
      <c r="J36" s="86"/>
      <c r="K36" s="242"/>
      <c r="L36" s="245"/>
      <c r="M36" s="245"/>
      <c r="N36" s="245"/>
      <c r="O36" s="245"/>
      <c r="P36" s="245"/>
      <c r="Q36" s="245"/>
      <c r="R36" s="245"/>
      <c r="S36" s="245"/>
      <c r="T36" s="245"/>
      <c r="U36" s="249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5"/>
      <c r="AJ36" s="6"/>
      <c r="AK36" s="6"/>
      <c r="AL36" s="111" t="s">
        <v>36</v>
      </c>
      <c r="AM36" s="111"/>
      <c r="AN36" s="111"/>
      <c r="AO36" s="111"/>
      <c r="AP36" s="111"/>
      <c r="AQ36" s="103" t="str">
        <f>IF(ISERROR(VLOOKUP(BF10,DD24:DE27,2,0)),"?",VLOOKUP(BF10,DD24:DE27,2,0))</f>
        <v>?</v>
      </c>
      <c r="AR36" s="103"/>
      <c r="AS36" s="103"/>
      <c r="AT36" s="103"/>
      <c r="AU36" s="85" t="s">
        <v>95</v>
      </c>
      <c r="AV36" s="85"/>
      <c r="AW36" s="85"/>
      <c r="AX36" s="85"/>
      <c r="AY36" s="85"/>
      <c r="AZ36" s="85"/>
      <c r="BA36" s="85"/>
      <c r="BB36" s="85"/>
      <c r="BC36" s="85"/>
      <c r="BD36" s="85"/>
      <c r="BE36" s="7"/>
      <c r="BF36" s="27"/>
      <c r="BG36" s="69"/>
      <c r="BH36" s="69"/>
      <c r="BI36" s="69"/>
      <c r="BJ36" s="336"/>
      <c r="BK36" s="308"/>
      <c r="BL36" s="308"/>
      <c r="BM36" s="308"/>
      <c r="BN36" s="283" t="s">
        <v>42</v>
      </c>
      <c r="BO36" s="301"/>
      <c r="BP36" s="301"/>
      <c r="BQ36" s="301"/>
      <c r="BR36" s="301"/>
      <c r="BS36" s="301"/>
      <c r="BT36" s="28"/>
      <c r="BU36" s="102"/>
      <c r="BV36" s="103"/>
      <c r="BW36" s="103"/>
      <c r="BX36" s="103"/>
      <c r="BY36" s="103"/>
      <c r="BZ36" s="199"/>
      <c r="CA36" s="103"/>
      <c r="CB36" s="103"/>
      <c r="CC36" s="103"/>
      <c r="CD36" s="200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"/>
      <c r="CV36" s="26"/>
      <c r="CW36" s="26"/>
      <c r="DL36" s="54"/>
      <c r="DM36" s="54">
        <v>14</v>
      </c>
      <c r="DN36" s="54"/>
      <c r="DO36" s="54">
        <v>14</v>
      </c>
      <c r="DP36" s="54"/>
    </row>
    <row r="37" spans="3:120" ht="7.5" customHeight="1">
      <c r="C37" s="185"/>
      <c r="D37" s="187"/>
      <c r="E37" s="84"/>
      <c r="F37" s="85"/>
      <c r="G37" s="85"/>
      <c r="H37" s="85"/>
      <c r="I37" s="85"/>
      <c r="J37" s="86"/>
      <c r="K37" s="242"/>
      <c r="L37" s="245"/>
      <c r="M37" s="245"/>
      <c r="N37" s="245"/>
      <c r="O37" s="245"/>
      <c r="P37" s="245"/>
      <c r="Q37" s="245"/>
      <c r="R37" s="245"/>
      <c r="S37" s="245"/>
      <c r="T37" s="245"/>
      <c r="U37" s="249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40"/>
      <c r="AJ37" s="25"/>
      <c r="AK37" s="25"/>
      <c r="AL37" s="111"/>
      <c r="AM37" s="111"/>
      <c r="AN37" s="111"/>
      <c r="AO37" s="111"/>
      <c r="AP37" s="111"/>
      <c r="AQ37" s="202"/>
      <c r="AR37" s="202"/>
      <c r="AS37" s="202"/>
      <c r="AT37" s="202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23"/>
      <c r="BF37" s="27"/>
      <c r="BG37" s="69"/>
      <c r="BH37" s="34"/>
      <c r="BI37" s="70"/>
      <c r="BJ37" s="308"/>
      <c r="BK37" s="308"/>
      <c r="BL37" s="308"/>
      <c r="BM37" s="308"/>
      <c r="BN37" s="301"/>
      <c r="BO37" s="301"/>
      <c r="BP37" s="301"/>
      <c r="BQ37" s="301"/>
      <c r="BR37" s="301"/>
      <c r="BS37" s="301"/>
      <c r="BT37" s="28"/>
      <c r="BU37" s="102"/>
      <c r="BV37" s="103"/>
      <c r="BW37" s="103"/>
      <c r="BX37" s="103"/>
      <c r="BY37" s="103"/>
      <c r="BZ37" s="199"/>
      <c r="CA37" s="103"/>
      <c r="CB37" s="103"/>
      <c r="CC37" s="103"/>
      <c r="CD37" s="200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"/>
      <c r="CV37" s="26"/>
      <c r="CW37" s="26"/>
      <c r="DL37" s="54"/>
      <c r="DM37" s="54">
        <v>15</v>
      </c>
      <c r="DN37" s="54"/>
      <c r="DO37" s="54">
        <v>15</v>
      </c>
      <c r="DP37" s="54"/>
    </row>
    <row r="38" spans="3:120" ht="7.5" customHeight="1">
      <c r="C38" s="185"/>
      <c r="D38" s="187"/>
      <c r="E38" s="84"/>
      <c r="F38" s="85"/>
      <c r="G38" s="85"/>
      <c r="H38" s="85"/>
      <c r="I38" s="85"/>
      <c r="J38" s="86"/>
      <c r="K38" s="242"/>
      <c r="L38" s="245"/>
      <c r="M38" s="245"/>
      <c r="N38" s="245"/>
      <c r="O38" s="245"/>
      <c r="P38" s="245"/>
      <c r="Q38" s="245"/>
      <c r="R38" s="245"/>
      <c r="S38" s="245"/>
      <c r="T38" s="245"/>
      <c r="U38" s="249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"/>
      <c r="AJ38" s="25"/>
      <c r="AK38" s="25"/>
      <c r="AL38" s="37"/>
      <c r="AM38" s="37"/>
      <c r="AN38" s="37"/>
      <c r="AO38" s="37"/>
      <c r="AP38" s="37"/>
      <c r="AQ38" s="71"/>
      <c r="AR38" s="71"/>
      <c r="AS38" s="71"/>
      <c r="AT38" s="71"/>
      <c r="AU38" s="37"/>
      <c r="AV38" s="37"/>
      <c r="AW38" s="37"/>
      <c r="AX38" s="37"/>
      <c r="AY38" s="37"/>
      <c r="AZ38" s="37"/>
      <c r="BA38" s="37"/>
      <c r="BB38" s="37"/>
      <c r="BC38" s="37"/>
      <c r="BD38" s="25"/>
      <c r="BE38" s="39"/>
      <c r="BF38" s="27"/>
      <c r="BG38" s="69"/>
      <c r="BH38" s="70"/>
      <c r="BI38" s="70"/>
      <c r="BJ38" s="309"/>
      <c r="BK38" s="309"/>
      <c r="BL38" s="309"/>
      <c r="BM38" s="309"/>
      <c r="BN38" s="301"/>
      <c r="BO38" s="301"/>
      <c r="BP38" s="301"/>
      <c r="BQ38" s="301"/>
      <c r="BR38" s="301"/>
      <c r="BS38" s="301"/>
      <c r="BT38" s="28"/>
      <c r="BU38" s="102"/>
      <c r="BV38" s="103"/>
      <c r="BW38" s="103"/>
      <c r="BX38" s="103"/>
      <c r="BY38" s="103"/>
      <c r="BZ38" s="199"/>
      <c r="CA38" s="103"/>
      <c r="CB38" s="103"/>
      <c r="CC38" s="103"/>
      <c r="CD38" s="200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DL38" s="54"/>
      <c r="DM38" s="54">
        <v>16</v>
      </c>
      <c r="DN38" s="54"/>
      <c r="DO38" s="54">
        <v>16</v>
      </c>
      <c r="DP38" s="54"/>
    </row>
    <row r="39" spans="3:120" ht="7.5" customHeight="1">
      <c r="C39" s="239"/>
      <c r="D39" s="240"/>
      <c r="E39" s="233"/>
      <c r="F39" s="234"/>
      <c r="G39" s="234"/>
      <c r="H39" s="234"/>
      <c r="I39" s="234"/>
      <c r="J39" s="235"/>
      <c r="K39" s="250"/>
      <c r="L39" s="246"/>
      <c r="M39" s="246"/>
      <c r="N39" s="246"/>
      <c r="O39" s="246"/>
      <c r="P39" s="246"/>
      <c r="Q39" s="246"/>
      <c r="R39" s="246"/>
      <c r="S39" s="246"/>
      <c r="T39" s="246"/>
      <c r="U39" s="251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35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47"/>
      <c r="BF39" s="29"/>
      <c r="BG39" s="30"/>
      <c r="BH39" s="30"/>
      <c r="BI39" s="30"/>
      <c r="BJ39" s="179"/>
      <c r="BK39" s="179"/>
      <c r="BL39" s="179"/>
      <c r="BM39" s="179"/>
      <c r="BN39" s="179"/>
      <c r="BO39" s="179"/>
      <c r="BP39" s="179"/>
      <c r="BQ39" s="179"/>
      <c r="BR39" s="30"/>
      <c r="BS39" s="30"/>
      <c r="BT39" s="31"/>
      <c r="BU39" s="220"/>
      <c r="BV39" s="202"/>
      <c r="BW39" s="202"/>
      <c r="BX39" s="202"/>
      <c r="BY39" s="202"/>
      <c r="BZ39" s="201"/>
      <c r="CA39" s="202"/>
      <c r="CB39" s="202"/>
      <c r="CC39" s="202"/>
      <c r="CD39" s="203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DL39" s="54"/>
      <c r="DM39" s="54">
        <v>17</v>
      </c>
      <c r="DN39" s="54"/>
      <c r="DO39" s="54">
        <v>17</v>
      </c>
      <c r="DP39" s="54"/>
    </row>
    <row r="40" spans="3:120" ht="7.5" customHeight="1">
      <c r="C40" s="144" t="s">
        <v>49</v>
      </c>
      <c r="D40" s="225"/>
      <c r="E40" s="230" t="s">
        <v>12</v>
      </c>
      <c r="F40" s="231"/>
      <c r="G40" s="231"/>
      <c r="H40" s="231"/>
      <c r="I40" s="231"/>
      <c r="J40" s="232"/>
      <c r="K40" s="114" t="s">
        <v>7</v>
      </c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241" t="s">
        <v>92</v>
      </c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 t="s">
        <v>90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252"/>
      <c r="BV40" s="252"/>
      <c r="BW40" s="252"/>
      <c r="BX40" s="252"/>
      <c r="BY40" s="219"/>
      <c r="BZ40" s="300"/>
      <c r="CA40" s="252"/>
      <c r="CB40" s="252"/>
      <c r="CC40" s="252"/>
      <c r="CD40" s="252"/>
      <c r="CE40" s="265" t="s">
        <v>56</v>
      </c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DL40" s="54"/>
      <c r="DM40" s="54">
        <v>18</v>
      </c>
      <c r="DN40" s="54"/>
      <c r="DO40" s="54">
        <v>18</v>
      </c>
      <c r="DP40" s="54"/>
    </row>
    <row r="41" spans="3:120" ht="7.5" customHeight="1">
      <c r="C41" s="226"/>
      <c r="D41" s="227"/>
      <c r="E41" s="84"/>
      <c r="F41" s="85"/>
      <c r="G41" s="85"/>
      <c r="H41" s="85"/>
      <c r="I41" s="85"/>
      <c r="J41" s="86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253"/>
      <c r="BV41" s="253"/>
      <c r="BW41" s="253"/>
      <c r="BX41" s="253"/>
      <c r="BY41" s="162"/>
      <c r="BZ41" s="293"/>
      <c r="CA41" s="253"/>
      <c r="CB41" s="253"/>
      <c r="CC41" s="253"/>
      <c r="CD41" s="253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DL41" s="54"/>
      <c r="DM41" s="54">
        <v>19</v>
      </c>
      <c r="DN41" s="54"/>
      <c r="DO41" s="54">
        <v>19</v>
      </c>
      <c r="DP41" s="54"/>
    </row>
    <row r="42" spans="3:120" ht="7.5" customHeight="1">
      <c r="C42" s="226"/>
      <c r="D42" s="227"/>
      <c r="E42" s="84"/>
      <c r="F42" s="85"/>
      <c r="G42" s="85"/>
      <c r="H42" s="85"/>
      <c r="I42" s="85"/>
      <c r="J42" s="86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253"/>
      <c r="BV42" s="253"/>
      <c r="BW42" s="253"/>
      <c r="BX42" s="253"/>
      <c r="BY42" s="162"/>
      <c r="BZ42" s="293"/>
      <c r="CA42" s="253"/>
      <c r="CB42" s="253"/>
      <c r="CC42" s="253"/>
      <c r="CD42" s="253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DL42" s="54"/>
      <c r="DM42" s="54">
        <v>20</v>
      </c>
      <c r="DN42" s="54"/>
      <c r="DO42" s="54">
        <v>20</v>
      </c>
      <c r="DP42" s="54"/>
    </row>
    <row r="43" spans="3:120" ht="7.5" customHeight="1">
      <c r="C43" s="226"/>
      <c r="D43" s="227"/>
      <c r="E43" s="84"/>
      <c r="F43" s="85"/>
      <c r="G43" s="85"/>
      <c r="H43" s="85"/>
      <c r="I43" s="85"/>
      <c r="J43" s="86"/>
      <c r="K43" s="76" t="s">
        <v>14</v>
      </c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79" t="s">
        <v>93</v>
      </c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 t="s">
        <v>101</v>
      </c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302"/>
      <c r="BV43" s="302"/>
      <c r="BW43" s="302"/>
      <c r="BX43" s="302"/>
      <c r="BY43" s="159"/>
      <c r="BZ43" s="291"/>
      <c r="CA43" s="302"/>
      <c r="CB43" s="302"/>
      <c r="CC43" s="302"/>
      <c r="CD43" s="302"/>
      <c r="CE43" s="265" t="s">
        <v>56</v>
      </c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DL43" s="54"/>
      <c r="DM43" s="54">
        <v>21</v>
      </c>
      <c r="DN43" s="54"/>
      <c r="DO43" s="54">
        <v>21</v>
      </c>
      <c r="DP43" s="54"/>
    </row>
    <row r="44" spans="3:120" ht="7.5" customHeight="1">
      <c r="C44" s="226"/>
      <c r="D44" s="227"/>
      <c r="E44" s="84"/>
      <c r="F44" s="85"/>
      <c r="G44" s="85"/>
      <c r="H44" s="85"/>
      <c r="I44" s="85"/>
      <c r="J44" s="86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253"/>
      <c r="BV44" s="253"/>
      <c r="BW44" s="253"/>
      <c r="BX44" s="253"/>
      <c r="BY44" s="162"/>
      <c r="BZ44" s="293"/>
      <c r="CA44" s="253"/>
      <c r="CB44" s="253"/>
      <c r="CC44" s="253"/>
      <c r="CD44" s="253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DL44" s="54"/>
      <c r="DM44" s="54">
        <v>22</v>
      </c>
      <c r="DN44" s="54"/>
      <c r="DO44" s="54">
        <v>22</v>
      </c>
      <c r="DP44" s="54"/>
    </row>
    <row r="45" spans="3:120" ht="7.5" customHeight="1">
      <c r="C45" s="228"/>
      <c r="D45" s="229"/>
      <c r="E45" s="233"/>
      <c r="F45" s="234"/>
      <c r="G45" s="234"/>
      <c r="H45" s="234"/>
      <c r="I45" s="234"/>
      <c r="J45" s="235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304"/>
      <c r="BV45" s="304"/>
      <c r="BW45" s="304"/>
      <c r="BX45" s="304"/>
      <c r="BY45" s="281"/>
      <c r="BZ45" s="303"/>
      <c r="CA45" s="304"/>
      <c r="CB45" s="304"/>
      <c r="CC45" s="304"/>
      <c r="CD45" s="304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DL45" s="54"/>
      <c r="DM45" s="54">
        <v>23</v>
      </c>
      <c r="DN45" s="54"/>
      <c r="DO45" s="54">
        <v>23</v>
      </c>
      <c r="DP45" s="54"/>
    </row>
    <row r="46" spans="3:120" ht="7.5" customHeight="1">
      <c r="C46" s="327" t="s">
        <v>40</v>
      </c>
      <c r="D46" s="328"/>
      <c r="E46" s="125" t="s">
        <v>2</v>
      </c>
      <c r="F46" s="126"/>
      <c r="G46" s="126"/>
      <c r="H46" s="126"/>
      <c r="I46" s="126"/>
      <c r="J46" s="289"/>
      <c r="K46" s="125" t="s">
        <v>21</v>
      </c>
      <c r="L46" s="126"/>
      <c r="M46" s="126"/>
      <c r="N46" s="126"/>
      <c r="O46" s="126"/>
      <c r="P46" s="126"/>
      <c r="Q46" s="126"/>
      <c r="R46" s="126"/>
      <c r="S46" s="126"/>
      <c r="T46" s="126"/>
      <c r="U46" s="289"/>
      <c r="V46" s="114" t="s">
        <v>10</v>
      </c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25"/>
      <c r="AI46" s="114" t="s">
        <v>99</v>
      </c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95"/>
      <c r="BV46" s="195"/>
      <c r="BW46" s="195"/>
      <c r="BX46" s="195"/>
      <c r="BY46" s="243"/>
      <c r="BZ46" s="195"/>
      <c r="CA46" s="195"/>
      <c r="CB46" s="195"/>
      <c r="CC46" s="195"/>
      <c r="CD46" s="196"/>
      <c r="CE46" s="265" t="s">
        <v>56</v>
      </c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Z46" s="54"/>
      <c r="DA46" s="56" t="s">
        <v>66</v>
      </c>
      <c r="DB46" s="56" t="s">
        <v>82</v>
      </c>
      <c r="DC46" s="56" t="s">
        <v>83</v>
      </c>
      <c r="DL46" s="54"/>
      <c r="DM46" s="54">
        <v>24</v>
      </c>
      <c r="DN46" s="54"/>
      <c r="DO46" s="54">
        <v>24</v>
      </c>
      <c r="DP46" s="54"/>
    </row>
    <row r="47" spans="3:120" ht="7.5" customHeight="1">
      <c r="C47" s="329"/>
      <c r="D47" s="330"/>
      <c r="E47" s="242"/>
      <c r="F47" s="245"/>
      <c r="G47" s="245"/>
      <c r="H47" s="245"/>
      <c r="I47" s="245"/>
      <c r="J47" s="249"/>
      <c r="K47" s="129"/>
      <c r="L47" s="130"/>
      <c r="M47" s="130"/>
      <c r="N47" s="130"/>
      <c r="O47" s="130"/>
      <c r="P47" s="130"/>
      <c r="Q47" s="130"/>
      <c r="R47" s="130"/>
      <c r="S47" s="130"/>
      <c r="T47" s="130"/>
      <c r="U47" s="254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29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66"/>
      <c r="BV47" s="166"/>
      <c r="BW47" s="166"/>
      <c r="BX47" s="166"/>
      <c r="BY47" s="167"/>
      <c r="BZ47" s="166"/>
      <c r="CA47" s="166"/>
      <c r="CB47" s="166"/>
      <c r="CC47" s="166"/>
      <c r="CD47" s="173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Z47" s="56" t="s">
        <v>84</v>
      </c>
      <c r="DA47" s="54">
        <f>IF(BJ50="","",IF(BJ50&lt;=15,"○","×"))</f>
      </c>
      <c r="DB47" s="54">
        <f>IF(BN50="","",IF(BN50&lt;1000,"○","×"))</f>
      </c>
      <c r="DC47" s="53">
        <f>IF(OR(BJ50="",BN50=""),"",IF(AND(DA47="○",DB47="○"),"○","×"))</f>
      </c>
      <c r="DL47" s="54"/>
      <c r="DM47" s="54">
        <v>25</v>
      </c>
      <c r="DN47" s="54"/>
      <c r="DO47" s="54">
        <v>25</v>
      </c>
      <c r="DP47" s="54"/>
    </row>
    <row r="48" spans="3:120" ht="7.5" customHeight="1">
      <c r="C48" s="329"/>
      <c r="D48" s="330"/>
      <c r="E48" s="242"/>
      <c r="F48" s="245"/>
      <c r="G48" s="245"/>
      <c r="H48" s="245"/>
      <c r="I48" s="245"/>
      <c r="J48" s="249"/>
      <c r="K48" s="150" t="s">
        <v>98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2"/>
      <c r="V48" s="150" t="s">
        <v>92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90" t="s">
        <v>97</v>
      </c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2"/>
      <c r="BF48" s="40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73"/>
      <c r="BU48" s="100">
        <f>IF(OR(AND(DC47="",DC48=""),AI55="+"),"",IF(AND(DC47="○",DC48="○"),"○",""))</f>
      </c>
      <c r="BV48" s="100"/>
      <c r="BW48" s="100"/>
      <c r="BX48" s="100"/>
      <c r="BY48" s="101"/>
      <c r="BZ48" s="197">
        <f>IF(AND(DC47="",DC48=""),"",IF(OR(OR(DC47="×",DC48="×"),AI55="+"),"○",""))</f>
      </c>
      <c r="CA48" s="100"/>
      <c r="CB48" s="100"/>
      <c r="CC48" s="100"/>
      <c r="CD48" s="198"/>
      <c r="CE48" s="135" t="s">
        <v>76</v>
      </c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7"/>
      <c r="CZ48" s="56" t="s">
        <v>85</v>
      </c>
      <c r="DA48" s="54">
        <f>IF(BJ52="","",IF(BJ52&lt;=6,"○","×"))</f>
      </c>
      <c r="DB48" s="54">
        <f>IF(BN52="","",IF(BN52&lt;100,"○","×"))</f>
      </c>
      <c r="DC48" s="53">
        <f>IF(OR(BJ52="",BN52=""),"",IF(AND(DA48="○",DB48="○"),"○","×"))</f>
      </c>
      <c r="DL48" s="54"/>
      <c r="DM48" s="54">
        <v>26</v>
      </c>
      <c r="DN48" s="54"/>
      <c r="DO48" s="54">
        <v>26</v>
      </c>
      <c r="DP48" s="54"/>
    </row>
    <row r="49" spans="3:120" ht="7.5" customHeight="1">
      <c r="C49" s="329"/>
      <c r="D49" s="330"/>
      <c r="E49" s="242"/>
      <c r="F49" s="245"/>
      <c r="G49" s="245"/>
      <c r="H49" s="245"/>
      <c r="I49" s="245"/>
      <c r="J49" s="249"/>
      <c r="K49" s="138"/>
      <c r="L49" s="139"/>
      <c r="M49" s="139"/>
      <c r="N49" s="139"/>
      <c r="O49" s="139"/>
      <c r="P49" s="139"/>
      <c r="Q49" s="139"/>
      <c r="R49" s="139"/>
      <c r="S49" s="139"/>
      <c r="T49" s="139"/>
      <c r="U49" s="140"/>
      <c r="V49" s="138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93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5"/>
      <c r="BF49" s="40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73"/>
      <c r="BU49" s="103"/>
      <c r="BV49" s="103"/>
      <c r="BW49" s="103"/>
      <c r="BX49" s="103"/>
      <c r="BY49" s="104"/>
      <c r="BZ49" s="199"/>
      <c r="CA49" s="103"/>
      <c r="CB49" s="103"/>
      <c r="CC49" s="103"/>
      <c r="CD49" s="200"/>
      <c r="CE49" s="138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40"/>
      <c r="CZ49" s="56" t="s">
        <v>86</v>
      </c>
      <c r="DA49" s="54" t="e">
        <f>IF(#REF!="","",IF(#REF!&lt;=6,"○","×"))</f>
        <v>#REF!</v>
      </c>
      <c r="DB49" s="54" t="e">
        <f>IF(#REF!="","",IF(#REF!&lt;100,"○","×"))</f>
        <v>#REF!</v>
      </c>
      <c r="DC49" s="53" t="e">
        <f>IF(OR(#REF!="",#REF!=""),"",IF(AND(DA49="○",DB49="○"),"○","×"))</f>
        <v>#REF!</v>
      </c>
      <c r="DL49" s="54"/>
      <c r="DM49" s="54">
        <v>27</v>
      </c>
      <c r="DN49" s="54"/>
      <c r="DO49" s="54">
        <v>27</v>
      </c>
      <c r="DP49" s="54"/>
    </row>
    <row r="50" spans="3:120" ht="7.5" customHeight="1">
      <c r="C50" s="329"/>
      <c r="D50" s="330"/>
      <c r="E50" s="242"/>
      <c r="F50" s="245"/>
      <c r="G50" s="245"/>
      <c r="H50" s="245"/>
      <c r="I50" s="245"/>
      <c r="J50" s="249"/>
      <c r="K50" s="138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138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93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5"/>
      <c r="BF50" s="256" t="s">
        <v>77</v>
      </c>
      <c r="BG50" s="257"/>
      <c r="BH50" s="257"/>
      <c r="BI50" s="257"/>
      <c r="BJ50" s="214"/>
      <c r="BK50" s="214"/>
      <c r="BL50" s="214" t="s">
        <v>66</v>
      </c>
      <c r="BM50" s="214"/>
      <c r="BN50" s="214"/>
      <c r="BO50" s="214"/>
      <c r="BP50" s="214"/>
      <c r="BQ50" s="214"/>
      <c r="BR50" s="111" t="s">
        <v>78</v>
      </c>
      <c r="BS50" s="111"/>
      <c r="BT50" s="112"/>
      <c r="BU50" s="103"/>
      <c r="BV50" s="103"/>
      <c r="BW50" s="103"/>
      <c r="BX50" s="103"/>
      <c r="BY50" s="104"/>
      <c r="BZ50" s="199"/>
      <c r="CA50" s="103"/>
      <c r="CB50" s="103"/>
      <c r="CC50" s="103"/>
      <c r="CD50" s="200"/>
      <c r="CE50" s="138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40"/>
      <c r="DL50" s="54"/>
      <c r="DM50" s="54">
        <v>28</v>
      </c>
      <c r="DN50" s="54"/>
      <c r="DO50" s="54">
        <v>28</v>
      </c>
      <c r="DP50" s="54"/>
    </row>
    <row r="51" spans="3:120" ht="7.5" customHeight="1">
      <c r="C51" s="329"/>
      <c r="D51" s="330"/>
      <c r="E51" s="242"/>
      <c r="F51" s="245"/>
      <c r="G51" s="245"/>
      <c r="H51" s="245"/>
      <c r="I51" s="245"/>
      <c r="J51" s="249"/>
      <c r="K51" s="138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V51" s="138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323" t="s">
        <v>79</v>
      </c>
      <c r="AJ51" s="323"/>
      <c r="AK51" s="323"/>
      <c r="AL51" s="323"/>
      <c r="AM51" s="323"/>
      <c r="AN51" s="324"/>
      <c r="AO51" s="156" t="s">
        <v>77</v>
      </c>
      <c r="AP51" s="156"/>
      <c r="AQ51" s="156"/>
      <c r="AR51" s="156"/>
      <c r="AS51" s="156"/>
      <c r="AT51" s="156"/>
      <c r="AU51" s="156"/>
      <c r="AV51" s="85" t="s">
        <v>80</v>
      </c>
      <c r="AW51" s="85"/>
      <c r="AX51" s="85"/>
      <c r="AY51" s="85"/>
      <c r="AZ51" s="85"/>
      <c r="BA51" s="85"/>
      <c r="BB51" s="85"/>
      <c r="BC51" s="85"/>
      <c r="BD51" s="85"/>
      <c r="BE51" s="7"/>
      <c r="BF51" s="256"/>
      <c r="BG51" s="257"/>
      <c r="BH51" s="257"/>
      <c r="BI51" s="257"/>
      <c r="BJ51" s="215"/>
      <c r="BK51" s="215"/>
      <c r="BL51" s="214"/>
      <c r="BM51" s="214"/>
      <c r="BN51" s="215"/>
      <c r="BO51" s="215"/>
      <c r="BP51" s="215"/>
      <c r="BQ51" s="215"/>
      <c r="BR51" s="111"/>
      <c r="BS51" s="111"/>
      <c r="BT51" s="112"/>
      <c r="BU51" s="103"/>
      <c r="BV51" s="103"/>
      <c r="BW51" s="103"/>
      <c r="BX51" s="103"/>
      <c r="BY51" s="104"/>
      <c r="BZ51" s="199"/>
      <c r="CA51" s="103"/>
      <c r="CB51" s="103"/>
      <c r="CC51" s="103"/>
      <c r="CD51" s="200"/>
      <c r="CE51" s="138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40"/>
      <c r="DL51" s="54"/>
      <c r="DM51" s="54">
        <v>29</v>
      </c>
      <c r="DN51" s="54"/>
      <c r="DO51" s="54">
        <v>29</v>
      </c>
      <c r="DP51" s="54"/>
    </row>
    <row r="52" spans="3:120" ht="7.5" customHeight="1">
      <c r="C52" s="329"/>
      <c r="D52" s="330"/>
      <c r="E52" s="242"/>
      <c r="F52" s="245"/>
      <c r="G52" s="245"/>
      <c r="H52" s="245"/>
      <c r="I52" s="245"/>
      <c r="J52" s="249"/>
      <c r="K52" s="138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138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272"/>
      <c r="AJ52" s="272"/>
      <c r="AK52" s="272"/>
      <c r="AL52" s="272"/>
      <c r="AM52" s="272"/>
      <c r="AN52" s="325"/>
      <c r="AO52" s="156"/>
      <c r="AP52" s="156"/>
      <c r="AQ52" s="156"/>
      <c r="AR52" s="156"/>
      <c r="AS52" s="156"/>
      <c r="AT52" s="156"/>
      <c r="AU52" s="156"/>
      <c r="AV52" s="85"/>
      <c r="AW52" s="85"/>
      <c r="AX52" s="85"/>
      <c r="AY52" s="85"/>
      <c r="AZ52" s="85"/>
      <c r="BA52" s="85"/>
      <c r="BB52" s="85"/>
      <c r="BC52" s="85"/>
      <c r="BD52" s="85"/>
      <c r="BE52" s="7"/>
      <c r="BF52" s="256" t="s">
        <v>116</v>
      </c>
      <c r="BG52" s="257"/>
      <c r="BH52" s="257"/>
      <c r="BI52" s="257"/>
      <c r="BJ52" s="255"/>
      <c r="BK52" s="255"/>
      <c r="BL52" s="214" t="s">
        <v>66</v>
      </c>
      <c r="BM52" s="214"/>
      <c r="BN52" s="255"/>
      <c r="BO52" s="255"/>
      <c r="BP52" s="255"/>
      <c r="BQ52" s="255"/>
      <c r="BR52" s="111" t="s">
        <v>78</v>
      </c>
      <c r="BS52" s="111"/>
      <c r="BT52" s="112"/>
      <c r="BU52" s="103"/>
      <c r="BV52" s="103"/>
      <c r="BW52" s="103"/>
      <c r="BX52" s="103"/>
      <c r="BY52" s="104"/>
      <c r="BZ52" s="199"/>
      <c r="CA52" s="103"/>
      <c r="CB52" s="103"/>
      <c r="CC52" s="103"/>
      <c r="CD52" s="200"/>
      <c r="CE52" s="138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40"/>
      <c r="CZ52" s="54"/>
      <c r="DL52" s="54"/>
      <c r="DM52" s="54">
        <v>30</v>
      </c>
      <c r="DN52" s="54"/>
      <c r="DO52" s="54">
        <v>30</v>
      </c>
      <c r="DP52" s="54"/>
    </row>
    <row r="53" spans="3:120" ht="7.5" customHeight="1">
      <c r="C53" s="329"/>
      <c r="D53" s="330"/>
      <c r="E53" s="242"/>
      <c r="F53" s="245"/>
      <c r="G53" s="245"/>
      <c r="H53" s="245"/>
      <c r="I53" s="245"/>
      <c r="J53" s="249"/>
      <c r="K53" s="138"/>
      <c r="L53" s="139"/>
      <c r="M53" s="139"/>
      <c r="N53" s="139"/>
      <c r="O53" s="139"/>
      <c r="P53" s="139"/>
      <c r="Q53" s="139"/>
      <c r="R53" s="139"/>
      <c r="S53" s="139"/>
      <c r="T53" s="139"/>
      <c r="U53" s="140"/>
      <c r="V53" s="138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272"/>
      <c r="AJ53" s="272"/>
      <c r="AK53" s="272"/>
      <c r="AL53" s="272"/>
      <c r="AM53" s="272"/>
      <c r="AN53" s="325"/>
      <c r="AO53" s="320" t="s">
        <v>116</v>
      </c>
      <c r="AP53" s="320"/>
      <c r="AQ53" s="320"/>
      <c r="AR53" s="320"/>
      <c r="AS53" s="320"/>
      <c r="AT53" s="320"/>
      <c r="AU53" s="321"/>
      <c r="AV53" s="85" t="s">
        <v>81</v>
      </c>
      <c r="AW53" s="85"/>
      <c r="AX53" s="85"/>
      <c r="AY53" s="85"/>
      <c r="AZ53" s="85"/>
      <c r="BA53" s="85"/>
      <c r="BB53" s="85"/>
      <c r="BC53" s="85"/>
      <c r="BD53" s="85"/>
      <c r="BE53" s="7"/>
      <c r="BF53" s="256"/>
      <c r="BG53" s="257"/>
      <c r="BH53" s="257"/>
      <c r="BI53" s="257"/>
      <c r="BJ53" s="215"/>
      <c r="BK53" s="215"/>
      <c r="BL53" s="214"/>
      <c r="BM53" s="214"/>
      <c r="BN53" s="215"/>
      <c r="BO53" s="215"/>
      <c r="BP53" s="215"/>
      <c r="BQ53" s="215"/>
      <c r="BR53" s="111"/>
      <c r="BS53" s="111"/>
      <c r="BT53" s="112"/>
      <c r="BU53" s="103"/>
      <c r="BV53" s="103"/>
      <c r="BW53" s="103"/>
      <c r="BX53" s="103"/>
      <c r="BY53" s="104"/>
      <c r="BZ53" s="199"/>
      <c r="CA53" s="103"/>
      <c r="CB53" s="103"/>
      <c r="CC53" s="103"/>
      <c r="CD53" s="200"/>
      <c r="CE53" s="138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40"/>
      <c r="CZ53" s="56" t="s">
        <v>102</v>
      </c>
      <c r="DL53" s="54"/>
      <c r="DM53" s="54">
        <v>31</v>
      </c>
      <c r="DN53" s="54"/>
      <c r="DO53" s="54">
        <v>31</v>
      </c>
      <c r="DP53" s="54"/>
    </row>
    <row r="54" spans="3:119" ht="7.5" customHeight="1">
      <c r="C54" s="329"/>
      <c r="D54" s="330"/>
      <c r="E54" s="242"/>
      <c r="F54" s="245"/>
      <c r="G54" s="245"/>
      <c r="H54" s="245"/>
      <c r="I54" s="245"/>
      <c r="J54" s="249"/>
      <c r="K54" s="138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138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326"/>
      <c r="AJ54" s="326"/>
      <c r="AK54" s="326"/>
      <c r="AL54" s="326"/>
      <c r="AM54" s="326"/>
      <c r="AN54" s="174"/>
      <c r="AO54" s="322"/>
      <c r="AP54" s="322"/>
      <c r="AQ54" s="322"/>
      <c r="AR54" s="322"/>
      <c r="AS54" s="322"/>
      <c r="AT54" s="322"/>
      <c r="AU54" s="156"/>
      <c r="AV54" s="85"/>
      <c r="AW54" s="85"/>
      <c r="AX54" s="85"/>
      <c r="AY54" s="85"/>
      <c r="AZ54" s="85"/>
      <c r="BA54" s="85"/>
      <c r="BB54" s="85"/>
      <c r="BC54" s="85"/>
      <c r="BD54" s="85"/>
      <c r="BE54" s="7"/>
      <c r="BF54" s="5"/>
      <c r="BG54" s="6"/>
      <c r="BH54" s="6"/>
      <c r="BI54" s="6"/>
      <c r="BJ54" s="6"/>
      <c r="BK54" s="6"/>
      <c r="BL54" s="72"/>
      <c r="BM54" s="72"/>
      <c r="BN54" s="72"/>
      <c r="BO54" s="6"/>
      <c r="BP54" s="6"/>
      <c r="BQ54" s="6"/>
      <c r="BR54" s="6"/>
      <c r="BS54" s="34"/>
      <c r="BT54" s="73"/>
      <c r="BU54" s="103"/>
      <c r="BV54" s="103"/>
      <c r="BW54" s="103"/>
      <c r="BX54" s="103"/>
      <c r="BY54" s="104"/>
      <c r="BZ54" s="199"/>
      <c r="CA54" s="103"/>
      <c r="CB54" s="103"/>
      <c r="CC54" s="103"/>
      <c r="CD54" s="200"/>
      <c r="CE54" s="138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40"/>
      <c r="DD54" s="54">
        <v>1</v>
      </c>
      <c r="DE54" s="54">
        <v>2</v>
      </c>
      <c r="DF54" s="54">
        <v>3</v>
      </c>
      <c r="DG54" s="54">
        <v>4</v>
      </c>
      <c r="DH54" s="54"/>
      <c r="DI54" s="54"/>
      <c r="DJ54" s="54"/>
      <c r="DL54" s="54"/>
      <c r="DM54" s="54">
        <v>32</v>
      </c>
      <c r="DN54" s="54"/>
      <c r="DO54" s="54"/>
    </row>
    <row r="55" spans="3:114" ht="7.5" customHeight="1">
      <c r="C55" s="329"/>
      <c r="D55" s="330"/>
      <c r="E55" s="242"/>
      <c r="F55" s="245"/>
      <c r="G55" s="245"/>
      <c r="H55" s="245"/>
      <c r="I55" s="245"/>
      <c r="J55" s="249"/>
      <c r="K55" s="138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V55" s="138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258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60"/>
      <c r="BF55" s="258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60"/>
      <c r="BU55" s="103"/>
      <c r="BV55" s="103"/>
      <c r="BW55" s="103"/>
      <c r="BX55" s="103"/>
      <c r="BY55" s="104"/>
      <c r="BZ55" s="199"/>
      <c r="CA55" s="103"/>
      <c r="CB55" s="103"/>
      <c r="CC55" s="103"/>
      <c r="CD55" s="200"/>
      <c r="CE55" s="138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40"/>
      <c r="DD55" s="54"/>
      <c r="DE55" s="54"/>
      <c r="DF55" s="54"/>
      <c r="DG55" s="54"/>
      <c r="DH55" s="54"/>
      <c r="DI55" s="54"/>
      <c r="DJ55" s="54"/>
    </row>
    <row r="56" spans="3:114" ht="7.5" customHeight="1">
      <c r="C56" s="331"/>
      <c r="D56" s="332"/>
      <c r="E56" s="250"/>
      <c r="F56" s="246"/>
      <c r="G56" s="246"/>
      <c r="H56" s="246"/>
      <c r="I56" s="246"/>
      <c r="J56" s="251"/>
      <c r="K56" s="141"/>
      <c r="L56" s="142"/>
      <c r="M56" s="142"/>
      <c r="N56" s="142"/>
      <c r="O56" s="142"/>
      <c r="P56" s="142"/>
      <c r="Q56" s="142"/>
      <c r="R56" s="142"/>
      <c r="S56" s="142"/>
      <c r="T56" s="142"/>
      <c r="U56" s="143"/>
      <c r="V56" s="141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259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61"/>
      <c r="BF56" s="259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61"/>
      <c r="BU56" s="202"/>
      <c r="BV56" s="202"/>
      <c r="BW56" s="202"/>
      <c r="BX56" s="202"/>
      <c r="BY56" s="333"/>
      <c r="BZ56" s="201"/>
      <c r="CA56" s="202"/>
      <c r="CB56" s="202"/>
      <c r="CC56" s="202"/>
      <c r="CD56" s="203"/>
      <c r="CE56" s="141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3"/>
      <c r="DD56" s="54" t="e">
        <f>VLOOKUP(AU10,DI58:DJ60,2,0)</f>
        <v>#N/A</v>
      </c>
      <c r="DE56" s="54" t="s">
        <v>67</v>
      </c>
      <c r="DF56" s="56" t="s">
        <v>68</v>
      </c>
      <c r="DG56" s="56" t="s">
        <v>44</v>
      </c>
      <c r="DH56" s="54"/>
      <c r="DI56" s="54"/>
      <c r="DJ56" s="54"/>
    </row>
    <row r="57" spans="3:114" ht="7.5" customHeight="1">
      <c r="C57" s="144" t="s">
        <v>94</v>
      </c>
      <c r="D57" s="145"/>
      <c r="E57" s="266" t="s">
        <v>109</v>
      </c>
      <c r="F57" s="231"/>
      <c r="G57" s="231"/>
      <c r="H57" s="231"/>
      <c r="I57" s="231"/>
      <c r="J57" s="232"/>
      <c r="K57" s="108" t="s">
        <v>108</v>
      </c>
      <c r="L57" s="109"/>
      <c r="M57" s="109"/>
      <c r="N57" s="109"/>
      <c r="O57" s="109"/>
      <c r="P57" s="109"/>
      <c r="Q57" s="109"/>
      <c r="R57" s="109"/>
      <c r="S57" s="109"/>
      <c r="T57" s="109"/>
      <c r="U57" s="110"/>
      <c r="V57" s="247" t="s">
        <v>10</v>
      </c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8"/>
      <c r="AI57" s="138" t="s">
        <v>110</v>
      </c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9"/>
      <c r="BF57" s="242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19"/>
      <c r="BU57" s="159"/>
      <c r="BV57" s="160"/>
      <c r="BW57" s="160"/>
      <c r="BX57" s="160"/>
      <c r="BY57" s="161"/>
      <c r="BZ57" s="290"/>
      <c r="CA57" s="290"/>
      <c r="CB57" s="290"/>
      <c r="CC57" s="290"/>
      <c r="CD57" s="291"/>
      <c r="CE57" s="265" t="s">
        <v>56</v>
      </c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DD57" s="55" t="s">
        <v>60</v>
      </c>
      <c r="DE57" s="54">
        <v>750</v>
      </c>
      <c r="DF57" s="54">
        <v>700</v>
      </c>
      <c r="DG57" s="54">
        <v>650</v>
      </c>
      <c r="DH57" s="54"/>
      <c r="DI57" s="54"/>
      <c r="DJ57" s="54"/>
    </row>
    <row r="58" spans="3:114" ht="7.5" customHeight="1">
      <c r="C58" s="146"/>
      <c r="D58" s="147"/>
      <c r="E58" s="84"/>
      <c r="F58" s="85"/>
      <c r="G58" s="85"/>
      <c r="H58" s="85"/>
      <c r="I58" s="85"/>
      <c r="J58" s="86"/>
      <c r="K58" s="108"/>
      <c r="L58" s="109"/>
      <c r="M58" s="109"/>
      <c r="N58" s="109"/>
      <c r="O58" s="109"/>
      <c r="P58" s="109"/>
      <c r="Q58" s="109"/>
      <c r="R58" s="109"/>
      <c r="S58" s="109"/>
      <c r="T58" s="109"/>
      <c r="U58" s="110"/>
      <c r="V58" s="242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9"/>
      <c r="AI58" s="242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9"/>
      <c r="BF58" s="242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19"/>
      <c r="BU58" s="162"/>
      <c r="BV58" s="163"/>
      <c r="BW58" s="163"/>
      <c r="BX58" s="163"/>
      <c r="BY58" s="164"/>
      <c r="BZ58" s="292"/>
      <c r="CA58" s="292"/>
      <c r="CB58" s="292"/>
      <c r="CC58" s="292"/>
      <c r="CD58" s="293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DD58" s="55" t="s">
        <v>61</v>
      </c>
      <c r="DE58" s="54">
        <v>1100</v>
      </c>
      <c r="DF58" s="54">
        <v>1000</v>
      </c>
      <c r="DG58" s="54">
        <v>950</v>
      </c>
      <c r="DH58" s="54"/>
      <c r="DI58" s="54" t="s">
        <v>67</v>
      </c>
      <c r="DJ58" s="54">
        <v>2</v>
      </c>
    </row>
    <row r="59" spans="3:114" ht="7.5" customHeight="1">
      <c r="C59" s="146"/>
      <c r="D59" s="147"/>
      <c r="E59" s="84"/>
      <c r="F59" s="85"/>
      <c r="G59" s="85"/>
      <c r="H59" s="85"/>
      <c r="I59" s="85"/>
      <c r="J59" s="86"/>
      <c r="K59" s="108"/>
      <c r="L59" s="109"/>
      <c r="M59" s="109"/>
      <c r="N59" s="109"/>
      <c r="O59" s="109"/>
      <c r="P59" s="109"/>
      <c r="Q59" s="109"/>
      <c r="R59" s="109"/>
      <c r="S59" s="109"/>
      <c r="T59" s="109"/>
      <c r="U59" s="110"/>
      <c r="V59" s="129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254"/>
      <c r="AI59" s="129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254"/>
      <c r="BF59" s="129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20"/>
      <c r="BU59" s="165"/>
      <c r="BV59" s="166"/>
      <c r="BW59" s="166"/>
      <c r="BX59" s="166"/>
      <c r="BY59" s="167"/>
      <c r="BZ59" s="294"/>
      <c r="CA59" s="294"/>
      <c r="CB59" s="294"/>
      <c r="CC59" s="294"/>
      <c r="CD59" s="29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DD59" s="55" t="s">
        <v>62</v>
      </c>
      <c r="DE59" s="54">
        <v>2200</v>
      </c>
      <c r="DF59" s="54">
        <v>1900</v>
      </c>
      <c r="DG59" s="54">
        <v>1650</v>
      </c>
      <c r="DH59" s="54"/>
      <c r="DI59" s="54" t="s">
        <v>68</v>
      </c>
      <c r="DJ59" s="54">
        <v>3</v>
      </c>
    </row>
    <row r="60" spans="3:114" ht="7.5" customHeight="1">
      <c r="C60" s="146"/>
      <c r="D60" s="147"/>
      <c r="E60" s="84"/>
      <c r="F60" s="85"/>
      <c r="G60" s="85"/>
      <c r="H60" s="85"/>
      <c r="I60" s="85"/>
      <c r="J60" s="86"/>
      <c r="K60" s="81" t="s">
        <v>13</v>
      </c>
      <c r="L60" s="82"/>
      <c r="M60" s="82"/>
      <c r="N60" s="82"/>
      <c r="O60" s="82"/>
      <c r="P60" s="82"/>
      <c r="Q60" s="82"/>
      <c r="R60" s="82"/>
      <c r="S60" s="82"/>
      <c r="T60" s="82"/>
      <c r="U60" s="83"/>
      <c r="V60" s="90" t="s">
        <v>114</v>
      </c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/>
      <c r="AI60" s="90" t="s">
        <v>111</v>
      </c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2"/>
      <c r="BF60" s="288" t="s">
        <v>29</v>
      </c>
      <c r="BG60" s="296"/>
      <c r="BH60" s="296"/>
      <c r="BI60" s="296"/>
      <c r="BJ60" s="296"/>
      <c r="BK60" s="296"/>
      <c r="BL60" s="285"/>
      <c r="BM60" s="285"/>
      <c r="BN60" s="285"/>
      <c r="BO60" s="285"/>
      <c r="BP60" s="285"/>
      <c r="BQ60" s="283" t="s">
        <v>41</v>
      </c>
      <c r="BR60" s="284"/>
      <c r="BS60" s="284"/>
      <c r="BT60" s="46"/>
      <c r="BU60" s="99">
        <f>IF(OR(BL63="",BL60=""),"",IF(BL60&lt;=AS63,"〇",""))</f>
      </c>
      <c r="BV60" s="100"/>
      <c r="BW60" s="100"/>
      <c r="BX60" s="100"/>
      <c r="BY60" s="101"/>
      <c r="BZ60" s="197">
        <f>IF(OR(BL60="",BL63=""),"",IF(BL60&gt;AS63,"〇",""))</f>
      </c>
      <c r="CA60" s="100"/>
      <c r="CB60" s="100"/>
      <c r="CC60" s="100"/>
      <c r="CD60" s="198"/>
      <c r="CE60" s="230" t="s">
        <v>59</v>
      </c>
      <c r="CF60" s="275"/>
      <c r="CG60" s="275"/>
      <c r="CH60" s="275"/>
      <c r="CI60" s="275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6"/>
      <c r="DD60" s="55" t="s">
        <v>63</v>
      </c>
      <c r="DE60" s="54">
        <v>2800</v>
      </c>
      <c r="DF60" s="54">
        <v>2400</v>
      </c>
      <c r="DG60" s="54">
        <v>2100</v>
      </c>
      <c r="DH60" s="54"/>
      <c r="DI60" s="54" t="s">
        <v>44</v>
      </c>
      <c r="DJ60" s="54">
        <v>4</v>
      </c>
    </row>
    <row r="61" spans="3:114" ht="7.5" customHeight="1">
      <c r="C61" s="146"/>
      <c r="D61" s="147"/>
      <c r="E61" s="84"/>
      <c r="F61" s="85"/>
      <c r="G61" s="85"/>
      <c r="H61" s="85"/>
      <c r="I61" s="85"/>
      <c r="J61" s="86"/>
      <c r="K61" s="84"/>
      <c r="L61" s="85"/>
      <c r="M61" s="85"/>
      <c r="N61" s="85"/>
      <c r="O61" s="85"/>
      <c r="P61" s="85"/>
      <c r="Q61" s="85"/>
      <c r="R61" s="85"/>
      <c r="S61" s="85"/>
      <c r="T61" s="85"/>
      <c r="U61" s="86"/>
      <c r="V61" s="93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5"/>
      <c r="AI61" s="93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5"/>
      <c r="BF61" s="297"/>
      <c r="BG61" s="296"/>
      <c r="BH61" s="296"/>
      <c r="BI61" s="296"/>
      <c r="BJ61" s="296"/>
      <c r="BK61" s="296"/>
      <c r="BL61" s="286"/>
      <c r="BM61" s="286"/>
      <c r="BN61" s="286"/>
      <c r="BO61" s="286"/>
      <c r="BP61" s="286"/>
      <c r="BQ61" s="284"/>
      <c r="BR61" s="284"/>
      <c r="BS61" s="284"/>
      <c r="BT61" s="46"/>
      <c r="BU61" s="102"/>
      <c r="BV61" s="103"/>
      <c r="BW61" s="103"/>
      <c r="BX61" s="103"/>
      <c r="BY61" s="104"/>
      <c r="BZ61" s="199"/>
      <c r="CA61" s="103"/>
      <c r="CB61" s="103"/>
      <c r="CC61" s="103"/>
      <c r="CD61" s="200"/>
      <c r="CE61" s="93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5"/>
      <c r="DD61" s="54"/>
      <c r="DE61" s="54"/>
      <c r="DF61" s="54"/>
      <c r="DG61" s="54"/>
      <c r="DH61" s="54"/>
      <c r="DI61" s="54"/>
      <c r="DJ61" s="54"/>
    </row>
    <row r="62" spans="3:98" ht="7.5" customHeight="1">
      <c r="C62" s="146"/>
      <c r="D62" s="147"/>
      <c r="E62" s="84"/>
      <c r="F62" s="85"/>
      <c r="G62" s="85"/>
      <c r="H62" s="85"/>
      <c r="I62" s="85"/>
      <c r="J62" s="86"/>
      <c r="K62" s="84"/>
      <c r="L62" s="85"/>
      <c r="M62" s="85"/>
      <c r="N62" s="85"/>
      <c r="O62" s="85"/>
      <c r="P62" s="85"/>
      <c r="Q62" s="85"/>
      <c r="R62" s="85"/>
      <c r="S62" s="85"/>
      <c r="T62" s="85"/>
      <c r="U62" s="86"/>
      <c r="V62" s="93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5"/>
      <c r="AI62" s="93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5"/>
      <c r="BF62" s="10"/>
      <c r="BG62" s="11"/>
      <c r="BH62" s="11"/>
      <c r="BI62" s="11"/>
      <c r="BJ62" s="11"/>
      <c r="BK62" s="11"/>
      <c r="BL62" s="287"/>
      <c r="BM62" s="287"/>
      <c r="BN62" s="287"/>
      <c r="BO62" s="287"/>
      <c r="BP62" s="287"/>
      <c r="BQ62" s="11"/>
      <c r="BR62" s="11"/>
      <c r="BS62" s="11"/>
      <c r="BT62" s="46"/>
      <c r="BU62" s="102"/>
      <c r="BV62" s="103"/>
      <c r="BW62" s="103"/>
      <c r="BX62" s="103"/>
      <c r="BY62" s="104"/>
      <c r="BZ62" s="199"/>
      <c r="CA62" s="103"/>
      <c r="CB62" s="103"/>
      <c r="CC62" s="103"/>
      <c r="CD62" s="200"/>
      <c r="CE62" s="93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5"/>
    </row>
    <row r="63" spans="3:98" ht="7.5" customHeight="1">
      <c r="C63" s="146"/>
      <c r="D63" s="147"/>
      <c r="E63" s="84"/>
      <c r="F63" s="85"/>
      <c r="G63" s="85"/>
      <c r="H63" s="85"/>
      <c r="I63" s="85"/>
      <c r="J63" s="86"/>
      <c r="K63" s="84"/>
      <c r="L63" s="85"/>
      <c r="M63" s="85"/>
      <c r="N63" s="85"/>
      <c r="O63" s="85"/>
      <c r="P63" s="85"/>
      <c r="Q63" s="85"/>
      <c r="R63" s="85"/>
      <c r="S63" s="85"/>
      <c r="T63" s="85"/>
      <c r="U63" s="86"/>
      <c r="V63" s="93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5"/>
      <c r="AI63" s="27"/>
      <c r="AJ63" s="34"/>
      <c r="AK63" s="45"/>
      <c r="AL63" s="45"/>
      <c r="AM63" s="45"/>
      <c r="AN63" s="267" t="s">
        <v>22</v>
      </c>
      <c r="AO63" s="157"/>
      <c r="AP63" s="157"/>
      <c r="AQ63" s="157"/>
      <c r="AR63" s="157"/>
      <c r="AS63" s="268" t="str">
        <f>IF(ISERROR(IF(AU8="","?",IF(AU8="GeN2 P",DE12,DE13))),"?",IF(AU8="","?",IF(AU8="GeN2 P",DE12,DE13)))</f>
        <v>?</v>
      </c>
      <c r="AT63" s="269"/>
      <c r="AU63" s="269"/>
      <c r="AV63" s="269"/>
      <c r="AW63" s="269"/>
      <c r="AX63" s="270"/>
      <c r="AY63" s="113" t="s">
        <v>42</v>
      </c>
      <c r="AZ63" s="113"/>
      <c r="BA63" s="113"/>
      <c r="BB63" s="34"/>
      <c r="BC63" s="37"/>
      <c r="BD63" s="37"/>
      <c r="BE63" s="28"/>
      <c r="BF63" s="288" t="s">
        <v>30</v>
      </c>
      <c r="BG63" s="267"/>
      <c r="BH63" s="267"/>
      <c r="BI63" s="267"/>
      <c r="BJ63" s="267"/>
      <c r="BK63" s="267"/>
      <c r="BL63" s="299"/>
      <c r="BM63" s="299"/>
      <c r="BN63" s="299"/>
      <c r="BO63" s="299"/>
      <c r="BP63" s="299"/>
      <c r="BQ63" s="298" t="s">
        <v>42</v>
      </c>
      <c r="BR63" s="283"/>
      <c r="BS63" s="283"/>
      <c r="BT63" s="46"/>
      <c r="BU63" s="102"/>
      <c r="BV63" s="103"/>
      <c r="BW63" s="103"/>
      <c r="BX63" s="103"/>
      <c r="BY63" s="104"/>
      <c r="BZ63" s="199"/>
      <c r="CA63" s="103"/>
      <c r="CB63" s="103"/>
      <c r="CC63" s="103"/>
      <c r="CD63" s="200"/>
      <c r="CE63" s="93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5"/>
    </row>
    <row r="64" spans="3:114" ht="7.5" customHeight="1">
      <c r="C64" s="146"/>
      <c r="D64" s="147"/>
      <c r="E64" s="84"/>
      <c r="F64" s="85"/>
      <c r="G64" s="85"/>
      <c r="H64" s="85"/>
      <c r="I64" s="85"/>
      <c r="J64" s="86"/>
      <c r="K64" s="84"/>
      <c r="L64" s="85"/>
      <c r="M64" s="85"/>
      <c r="N64" s="85"/>
      <c r="O64" s="85"/>
      <c r="P64" s="85"/>
      <c r="Q64" s="85"/>
      <c r="R64" s="85"/>
      <c r="S64" s="85"/>
      <c r="T64" s="85"/>
      <c r="U64" s="86"/>
      <c r="V64" s="93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5"/>
      <c r="AI64" s="27"/>
      <c r="AJ64" s="45"/>
      <c r="AK64" s="45"/>
      <c r="AL64" s="45"/>
      <c r="AM64" s="45"/>
      <c r="AN64" s="157"/>
      <c r="AO64" s="157"/>
      <c r="AP64" s="157"/>
      <c r="AQ64" s="157"/>
      <c r="AR64" s="157"/>
      <c r="AS64" s="334"/>
      <c r="AT64" s="334"/>
      <c r="AU64" s="334"/>
      <c r="AV64" s="334"/>
      <c r="AW64" s="334"/>
      <c r="AX64" s="335"/>
      <c r="AY64" s="113"/>
      <c r="AZ64" s="113"/>
      <c r="BA64" s="113"/>
      <c r="BB64" s="37"/>
      <c r="BC64" s="37"/>
      <c r="BD64" s="37"/>
      <c r="BE64" s="28"/>
      <c r="BF64" s="288"/>
      <c r="BG64" s="267"/>
      <c r="BH64" s="267"/>
      <c r="BI64" s="267"/>
      <c r="BJ64" s="267"/>
      <c r="BK64" s="267"/>
      <c r="BL64" s="286"/>
      <c r="BM64" s="286"/>
      <c r="BN64" s="286"/>
      <c r="BO64" s="286"/>
      <c r="BP64" s="286"/>
      <c r="BQ64" s="283"/>
      <c r="BR64" s="283"/>
      <c r="BS64" s="283"/>
      <c r="BT64" s="46"/>
      <c r="BU64" s="102"/>
      <c r="BV64" s="103"/>
      <c r="BW64" s="103"/>
      <c r="BX64" s="103"/>
      <c r="BY64" s="104"/>
      <c r="BZ64" s="199"/>
      <c r="CA64" s="103"/>
      <c r="CB64" s="103"/>
      <c r="CC64" s="103"/>
      <c r="CD64" s="200"/>
      <c r="CE64" s="93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5"/>
      <c r="DD64" s="54" t="e">
        <f>VLOOKUP(AU10,DI58:DJ60,2,0)</f>
        <v>#N/A</v>
      </c>
      <c r="DE64" s="54" t="s">
        <v>67</v>
      </c>
      <c r="DF64" s="56" t="s">
        <v>89</v>
      </c>
      <c r="DG64" s="56" t="s">
        <v>44</v>
      </c>
      <c r="DH64" s="54"/>
      <c r="DI64" s="54"/>
      <c r="DJ64" s="54"/>
    </row>
    <row r="65" spans="3:114" ht="7.5" customHeight="1">
      <c r="C65" s="146"/>
      <c r="D65" s="147"/>
      <c r="E65" s="84"/>
      <c r="F65" s="85"/>
      <c r="G65" s="85"/>
      <c r="H65" s="85"/>
      <c r="I65" s="85"/>
      <c r="J65" s="86"/>
      <c r="K65" s="87"/>
      <c r="L65" s="88"/>
      <c r="M65" s="88"/>
      <c r="N65" s="88"/>
      <c r="O65" s="88"/>
      <c r="P65" s="88"/>
      <c r="Q65" s="88"/>
      <c r="R65" s="88"/>
      <c r="S65" s="88"/>
      <c r="T65" s="88"/>
      <c r="U65" s="89"/>
      <c r="V65" s="96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8"/>
      <c r="AI65" s="15"/>
      <c r="AJ65" s="16"/>
      <c r="AK65" s="44"/>
      <c r="AL65" s="44"/>
      <c r="AM65" s="44"/>
      <c r="AN65" s="44"/>
      <c r="AO65" s="17"/>
      <c r="AP65" s="17"/>
      <c r="AQ65" s="17"/>
      <c r="AR65" s="17"/>
      <c r="AS65" s="17"/>
      <c r="AT65" s="17"/>
      <c r="AU65" s="14"/>
      <c r="AV65" s="14"/>
      <c r="AW65" s="14"/>
      <c r="AX65" s="14"/>
      <c r="AY65" s="16"/>
      <c r="AZ65" s="16"/>
      <c r="BA65" s="16"/>
      <c r="BB65" s="16"/>
      <c r="BC65" s="16"/>
      <c r="BD65" s="16"/>
      <c r="BE65" s="18"/>
      <c r="BF65" s="41"/>
      <c r="BG65" s="42"/>
      <c r="BH65" s="42"/>
      <c r="BI65" s="42"/>
      <c r="BJ65" s="42"/>
      <c r="BK65" s="42"/>
      <c r="BL65" s="166"/>
      <c r="BM65" s="166"/>
      <c r="BN65" s="166"/>
      <c r="BO65" s="166"/>
      <c r="BP65" s="166"/>
      <c r="BQ65" s="42"/>
      <c r="BR65" s="42"/>
      <c r="BS65" s="42"/>
      <c r="BT65" s="42"/>
      <c r="BU65" s="105"/>
      <c r="BV65" s="106"/>
      <c r="BW65" s="106"/>
      <c r="BX65" s="106"/>
      <c r="BY65" s="107"/>
      <c r="BZ65" s="273"/>
      <c r="CA65" s="106"/>
      <c r="CB65" s="106"/>
      <c r="CC65" s="106"/>
      <c r="CD65" s="274"/>
      <c r="CE65" s="277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9"/>
      <c r="DD65" s="55" t="s">
        <v>60</v>
      </c>
      <c r="DE65" s="56" t="s">
        <v>87</v>
      </c>
      <c r="DF65" s="56" t="s">
        <v>87</v>
      </c>
      <c r="DG65" s="56" t="s">
        <v>87</v>
      </c>
      <c r="DH65" s="54"/>
      <c r="DI65" s="54"/>
      <c r="DJ65" s="54"/>
    </row>
    <row r="66" spans="3:114" ht="7.5" customHeight="1">
      <c r="C66" s="146"/>
      <c r="D66" s="147"/>
      <c r="E66" s="84"/>
      <c r="F66" s="85"/>
      <c r="G66" s="85"/>
      <c r="H66" s="85"/>
      <c r="I66" s="85"/>
      <c r="J66" s="86"/>
      <c r="K66" s="138" t="s">
        <v>113</v>
      </c>
      <c r="L66" s="245"/>
      <c r="M66" s="245"/>
      <c r="N66" s="245"/>
      <c r="O66" s="245"/>
      <c r="P66" s="245"/>
      <c r="Q66" s="245"/>
      <c r="R66" s="245"/>
      <c r="S66" s="245"/>
      <c r="T66" s="245"/>
      <c r="U66" s="249"/>
      <c r="V66" s="242" t="s">
        <v>10</v>
      </c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9"/>
      <c r="AI66" s="138" t="s">
        <v>112</v>
      </c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9"/>
      <c r="BF66" s="247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19"/>
      <c r="BU66" s="159"/>
      <c r="BV66" s="160"/>
      <c r="BW66" s="160"/>
      <c r="BX66" s="160"/>
      <c r="BY66" s="161"/>
      <c r="BZ66" s="170"/>
      <c r="CA66" s="163"/>
      <c r="CB66" s="163"/>
      <c r="CC66" s="163"/>
      <c r="CD66" s="171"/>
      <c r="CE66" s="265" t="s">
        <v>56</v>
      </c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DD66" s="55" t="s">
        <v>61</v>
      </c>
      <c r="DE66" s="56" t="s">
        <v>87</v>
      </c>
      <c r="DF66" s="56" t="s">
        <v>88</v>
      </c>
      <c r="DG66" s="56" t="s">
        <v>87</v>
      </c>
      <c r="DH66" s="54"/>
      <c r="DI66" s="54"/>
      <c r="DJ66" s="54"/>
    </row>
    <row r="67" spans="3:114" ht="7.5" customHeight="1">
      <c r="C67" s="146"/>
      <c r="D67" s="147"/>
      <c r="E67" s="84"/>
      <c r="F67" s="85"/>
      <c r="G67" s="85"/>
      <c r="H67" s="85"/>
      <c r="I67" s="85"/>
      <c r="J67" s="86"/>
      <c r="K67" s="242"/>
      <c r="L67" s="245"/>
      <c r="M67" s="245"/>
      <c r="N67" s="245"/>
      <c r="O67" s="245"/>
      <c r="P67" s="245"/>
      <c r="Q67" s="245"/>
      <c r="R67" s="245"/>
      <c r="S67" s="245"/>
      <c r="T67" s="245"/>
      <c r="U67" s="249"/>
      <c r="V67" s="242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9"/>
      <c r="AI67" s="242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9"/>
      <c r="BF67" s="242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19"/>
      <c r="BU67" s="162"/>
      <c r="BV67" s="163"/>
      <c r="BW67" s="163"/>
      <c r="BX67" s="163"/>
      <c r="BY67" s="164"/>
      <c r="BZ67" s="170"/>
      <c r="CA67" s="163"/>
      <c r="CB67" s="163"/>
      <c r="CC67" s="163"/>
      <c r="CD67" s="171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DD67" s="55" t="s">
        <v>62</v>
      </c>
      <c r="DE67" s="56" t="s">
        <v>88</v>
      </c>
      <c r="DF67" s="56" t="s">
        <v>88</v>
      </c>
      <c r="DG67" s="56" t="s">
        <v>87</v>
      </c>
      <c r="DH67" s="54"/>
      <c r="DI67" s="54"/>
      <c r="DJ67" s="54"/>
    </row>
    <row r="68" spans="3:114" ht="7.5" customHeight="1">
      <c r="C68" s="148"/>
      <c r="D68" s="149"/>
      <c r="E68" s="233"/>
      <c r="F68" s="234"/>
      <c r="G68" s="234"/>
      <c r="H68" s="234"/>
      <c r="I68" s="234"/>
      <c r="J68" s="235"/>
      <c r="K68" s="250"/>
      <c r="L68" s="246"/>
      <c r="M68" s="246"/>
      <c r="N68" s="246"/>
      <c r="O68" s="246"/>
      <c r="P68" s="246"/>
      <c r="Q68" s="246"/>
      <c r="R68" s="246"/>
      <c r="S68" s="246"/>
      <c r="T68" s="246"/>
      <c r="U68" s="251"/>
      <c r="V68" s="250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51"/>
      <c r="AI68" s="250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51"/>
      <c r="BF68" s="250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1"/>
      <c r="BU68" s="281"/>
      <c r="BV68" s="222"/>
      <c r="BW68" s="222"/>
      <c r="BX68" s="222"/>
      <c r="BY68" s="282"/>
      <c r="BZ68" s="262"/>
      <c r="CA68" s="222"/>
      <c r="CB68" s="222"/>
      <c r="CC68" s="222"/>
      <c r="CD68" s="263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DD68" s="55" t="s">
        <v>63</v>
      </c>
      <c r="DE68" s="56" t="s">
        <v>87</v>
      </c>
      <c r="DF68" s="56" t="s">
        <v>88</v>
      </c>
      <c r="DG68" s="56" t="s">
        <v>87</v>
      </c>
      <c r="DH68" s="54"/>
      <c r="DI68" s="54"/>
      <c r="DJ68" s="54"/>
    </row>
    <row r="69" spans="3:82" ht="7.5" customHeight="1">
      <c r="C69" s="264" t="s">
        <v>96</v>
      </c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</row>
    <row r="70" spans="3:82" ht="7.5" customHeight="1"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</row>
    <row r="71" spans="3:82" ht="7.5" customHeight="1"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</row>
    <row r="72" spans="3:111" ht="7.5" customHeight="1">
      <c r="C72" s="310" t="s">
        <v>23</v>
      </c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310"/>
      <c r="BC72" s="310"/>
      <c r="BD72" s="310"/>
      <c r="BE72" s="310"/>
      <c r="BF72" s="310"/>
      <c r="BG72" s="310"/>
      <c r="BH72" s="310"/>
      <c r="BI72" s="310"/>
      <c r="BJ72" s="310"/>
      <c r="BK72" s="310"/>
      <c r="BL72" s="310"/>
      <c r="BM72" s="310"/>
      <c r="BN72" s="310"/>
      <c r="BO72" s="310"/>
      <c r="BP72" s="310"/>
      <c r="BQ72" s="310"/>
      <c r="BR72" s="310"/>
      <c r="BS72" s="310"/>
      <c r="BT72" s="310"/>
      <c r="BU72" s="310"/>
      <c r="BV72" s="310"/>
      <c r="BW72" s="310"/>
      <c r="BX72" s="310"/>
      <c r="BY72" s="310"/>
      <c r="BZ72" s="310"/>
      <c r="CA72" s="310"/>
      <c r="CB72" s="310"/>
      <c r="CC72" s="310"/>
      <c r="CD72" s="310"/>
      <c r="DD72" s="54" t="s">
        <v>50</v>
      </c>
      <c r="DE72" s="57" t="e">
        <f>VLOOKUP(BE10,DF73:DG76,2,0)</f>
        <v>#N/A</v>
      </c>
      <c r="DF72" s="54"/>
      <c r="DG72" s="54"/>
    </row>
    <row r="73" spans="3:111" ht="7.5" customHeight="1"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310"/>
      <c r="BU73" s="310"/>
      <c r="BV73" s="310"/>
      <c r="BW73" s="310"/>
      <c r="BX73" s="310"/>
      <c r="BY73" s="310"/>
      <c r="BZ73" s="310"/>
      <c r="CA73" s="310"/>
      <c r="CB73" s="310"/>
      <c r="CC73" s="310"/>
      <c r="CD73" s="310"/>
      <c r="DD73" s="54" t="s">
        <v>51</v>
      </c>
      <c r="DE73" s="54" t="e">
        <f>VLOOKUP(BE10,DF77:DG80,2,0)</f>
        <v>#N/A</v>
      </c>
      <c r="DF73" s="54" t="s">
        <v>45</v>
      </c>
      <c r="DG73" s="54">
        <v>960</v>
      </c>
    </row>
    <row r="74" spans="3:111" ht="7.5" customHeight="1">
      <c r="C74" s="272" t="s">
        <v>24</v>
      </c>
      <c r="D74" s="272"/>
      <c r="E74" s="272"/>
      <c r="F74" s="272" t="s">
        <v>0</v>
      </c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 t="s">
        <v>1</v>
      </c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 t="s">
        <v>25</v>
      </c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 t="s">
        <v>26</v>
      </c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64" t="s">
        <v>27</v>
      </c>
      <c r="CA74" s="265"/>
      <c r="CB74" s="265"/>
      <c r="CC74" s="265"/>
      <c r="CD74" s="265"/>
      <c r="DD74" s="54"/>
      <c r="DE74" s="54"/>
      <c r="DF74" s="54" t="s">
        <v>46</v>
      </c>
      <c r="DG74" s="58">
        <v>1520</v>
      </c>
    </row>
    <row r="75" spans="3:111" ht="7.5" customHeight="1"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65"/>
      <c r="CA75" s="265"/>
      <c r="CB75" s="265"/>
      <c r="CC75" s="265"/>
      <c r="CD75" s="265"/>
      <c r="DD75" s="54"/>
      <c r="DE75" s="54"/>
      <c r="DF75" s="54" t="s">
        <v>52</v>
      </c>
      <c r="DG75" s="58">
        <v>3030</v>
      </c>
    </row>
    <row r="76" spans="3:111" ht="7.5" customHeight="1"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65"/>
      <c r="CA76" s="265"/>
      <c r="CB76" s="265"/>
      <c r="CC76" s="265"/>
      <c r="CD76" s="265"/>
      <c r="DD76" s="54"/>
      <c r="DE76" s="54"/>
      <c r="DF76" s="54" t="s">
        <v>53</v>
      </c>
      <c r="DG76" s="58">
        <v>3970</v>
      </c>
    </row>
    <row r="77" spans="3:111" ht="7.5" customHeight="1"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271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DD77" s="54"/>
      <c r="DE77" s="54"/>
      <c r="DF77" s="54" t="s">
        <v>54</v>
      </c>
      <c r="DG77" s="58">
        <v>750</v>
      </c>
    </row>
    <row r="78" spans="3:111" ht="7.5" customHeight="1"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DD78" s="54"/>
      <c r="DE78" s="54"/>
      <c r="DF78" s="54" t="s">
        <v>55</v>
      </c>
      <c r="DG78" s="58">
        <v>1000</v>
      </c>
    </row>
    <row r="79" spans="3:111" ht="7.5" customHeight="1"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271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DD79" s="54"/>
      <c r="DE79" s="54"/>
      <c r="DF79" s="54" t="s">
        <v>52</v>
      </c>
      <c r="DG79" s="54" t="s">
        <v>43</v>
      </c>
    </row>
    <row r="80" spans="3:111" ht="7.5" customHeight="1"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71"/>
      <c r="CA80" s="271"/>
      <c r="CB80" s="271"/>
      <c r="CC80" s="271"/>
      <c r="CD80" s="271"/>
      <c r="DD80" s="54"/>
      <c r="DE80" s="54"/>
      <c r="DF80" s="54" t="s">
        <v>35</v>
      </c>
      <c r="DG80" s="54" t="s">
        <v>43</v>
      </c>
    </row>
    <row r="81" spans="3:82" ht="7.5" customHeight="1"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271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71"/>
      <c r="CA81" s="271"/>
      <c r="CB81" s="271"/>
      <c r="CC81" s="271"/>
      <c r="CD81" s="271"/>
    </row>
    <row r="82" spans="3:82" ht="7.5" customHeight="1"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271"/>
      <c r="BU82" s="271"/>
      <c r="BV82" s="271"/>
      <c r="BW82" s="271"/>
      <c r="BX82" s="271"/>
      <c r="BY82" s="271"/>
      <c r="BZ82" s="271"/>
      <c r="CA82" s="271"/>
      <c r="CB82" s="271"/>
      <c r="CC82" s="271"/>
      <c r="CD82" s="271"/>
    </row>
    <row r="83" spans="3:82" ht="7.5" customHeight="1"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271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1"/>
      <c r="CC83" s="271"/>
      <c r="CD83" s="271"/>
    </row>
    <row r="84" spans="3:82" ht="7.5" customHeight="1"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271"/>
      <c r="BP84" s="271"/>
      <c r="BQ84" s="271"/>
      <c r="BR84" s="271"/>
      <c r="BS84" s="271"/>
      <c r="BT84" s="271"/>
      <c r="BU84" s="271"/>
      <c r="BV84" s="271"/>
      <c r="BW84" s="271"/>
      <c r="BX84" s="271"/>
      <c r="BY84" s="271"/>
      <c r="BZ84" s="271"/>
      <c r="CA84" s="271"/>
      <c r="CB84" s="271"/>
      <c r="CC84" s="271"/>
      <c r="CD84" s="271"/>
    </row>
    <row r="85" spans="3:82" ht="7.5" customHeight="1"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271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1"/>
      <c r="BL85" s="271"/>
      <c r="BM85" s="271"/>
      <c r="BN85" s="271"/>
      <c r="BO85" s="271"/>
      <c r="BP85" s="271"/>
      <c r="BQ85" s="271"/>
      <c r="BR85" s="271"/>
      <c r="BS85" s="271"/>
      <c r="BT85" s="271"/>
      <c r="BU85" s="271"/>
      <c r="BV85" s="271"/>
      <c r="BW85" s="271"/>
      <c r="BX85" s="271"/>
      <c r="BY85" s="271"/>
      <c r="BZ85" s="271"/>
      <c r="CA85" s="271"/>
      <c r="CB85" s="271"/>
      <c r="CC85" s="271"/>
      <c r="CD85" s="271"/>
    </row>
    <row r="86" spans="3:82" ht="7.5" customHeight="1"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  <c r="BS86" s="271"/>
      <c r="BT86" s="271"/>
      <c r="BU86" s="271"/>
      <c r="BV86" s="271"/>
      <c r="BW86" s="271"/>
      <c r="BX86" s="271"/>
      <c r="BY86" s="271"/>
      <c r="BZ86" s="271"/>
      <c r="CA86" s="271"/>
      <c r="CB86" s="271"/>
      <c r="CC86" s="271"/>
      <c r="CD86" s="271"/>
    </row>
    <row r="87" spans="3:82" ht="7.5" customHeight="1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</row>
    <row r="88" spans="3:82" ht="7.5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3:82" ht="7.5" customHeight="1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3:82" ht="7.5" customHeigh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3:82" ht="7.5" customHeight="1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3:82" ht="7.5" customHeight="1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3:82" ht="7.5" customHeight="1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3:82" ht="7.5" customHeight="1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3:82" ht="7.5" customHeight="1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3:82" ht="7.5" customHeight="1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</row>
    <row r="97" spans="3:82" ht="7.5" customHeight="1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3:82" ht="7.5" customHeight="1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3:82" ht="7.5" customHeight="1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</row>
    <row r="100" spans="3:82" ht="7.5" customHeight="1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3:82" ht="7.5" customHeight="1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3:82" ht="7.5" customHeight="1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3:82" ht="7.5" customHeight="1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3:82" ht="7.5" customHeight="1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3:82" ht="7.5" customHeight="1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3:82" ht="7.5" customHeight="1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3:82" ht="7.5" customHeight="1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3:82" ht="7.5" customHeight="1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3:82" ht="7.5" customHeight="1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3:82" ht="7.5" customHeight="1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3:82" ht="7.5" customHeight="1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3:82" ht="7.5" customHeight="1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3:82" ht="7.5" customHeight="1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</row>
    <row r="114" spans="3:82" ht="7.5" customHeight="1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</row>
    <row r="115" spans="3:82" ht="7.5" customHeight="1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</row>
    <row r="116" spans="3:82" ht="7.5" customHeight="1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</row>
    <row r="117" spans="3:82" ht="7.5" customHeight="1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3:82" ht="7.5" customHeight="1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3:82" ht="7.5" customHeight="1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3:82" ht="7.5" customHeight="1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3:82" ht="7.5" customHeight="1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3:82" ht="7.5" customHeight="1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3:82" ht="7.5" customHeight="1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3:82" ht="7.5" customHeight="1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3:82" ht="7.5" customHeight="1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3:82" ht="7.5" customHeight="1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3:82" ht="7.5" customHeight="1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3:82" ht="7.5" customHeight="1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3:82" ht="7.5" customHeight="1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3:82" ht="7.5" customHeight="1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3:82" ht="7.5" customHeight="1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3:82" ht="7.5" customHeight="1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3:82" ht="7.5" customHeight="1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3:82" ht="7.5" customHeight="1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3:82" ht="7.5" customHeight="1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3:82" ht="7.5" customHeight="1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3:82" ht="7.5" customHeight="1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3:82" ht="7.5" customHeight="1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3:82" ht="7.5" customHeight="1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3:82" ht="7.5" customHeight="1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3:82" ht="7.5" customHeight="1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3:82" ht="7.5" customHeight="1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3:82" ht="7.5" customHeight="1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3:82" ht="7.5" customHeight="1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3:82" ht="7.5" customHeight="1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3:82" ht="7.5" customHeight="1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3:82" ht="7.5" customHeight="1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3:82" ht="7.5" customHeight="1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3:82" ht="7.5" customHeight="1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3:82" ht="7.5" customHeight="1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3:82" ht="7.5" customHeight="1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3:82" ht="7.5" customHeight="1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3:82" ht="7.5" customHeight="1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3:82" ht="7.5" customHeight="1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3:82" ht="7.5" customHeight="1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3:82" ht="7.5" customHeight="1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3:82" ht="7.5" customHeight="1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3:82" ht="7.5" customHeight="1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3:82" ht="7.5" customHeight="1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</row>
    <row r="160" spans="3:82" ht="7.5" customHeight="1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</row>
    <row r="161" spans="3:82" ht="7.5" customHeight="1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</row>
    <row r="162" spans="3:82" ht="7.5" customHeight="1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</row>
    <row r="163" spans="3:82" ht="7.5" customHeight="1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</row>
    <row r="164" spans="3:82" ht="7.5" customHeight="1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</row>
    <row r="165" spans="3:82" ht="7.5" customHeight="1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</row>
    <row r="166" spans="3:82" ht="7.5" customHeight="1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</row>
    <row r="167" spans="3:82" ht="7.5" customHeight="1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</row>
    <row r="168" spans="3:82" ht="7.5" customHeight="1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3:82" ht="7.5" customHeight="1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3:82" ht="7.5" customHeight="1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3:82" ht="7.5" customHeight="1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3:82" ht="7.5" customHeight="1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3:82" ht="7.5" customHeight="1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</row>
    <row r="174" spans="3:82" ht="7.5" customHeight="1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5" spans="3:82" ht="7.5" customHeight="1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</row>
    <row r="176" spans="3:82" ht="7.5" customHeight="1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</row>
    <row r="177" spans="3:82" ht="7.5" customHeight="1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3:82" ht="7.5" customHeight="1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3:82" ht="7.5" customHeight="1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</row>
    <row r="180" spans="3:82" ht="7.5" customHeight="1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</row>
    <row r="181" spans="3:82" ht="7.5" customHeight="1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</row>
    <row r="182" spans="3:82" ht="7.5" customHeight="1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3:82" ht="15" customHeight="1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3:82" ht="15" customHeight="1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3:82" ht="15" customHeight="1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3:82" ht="15" customHeight="1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3:82" ht="15" customHeight="1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3:82" ht="15" customHeight="1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3:82" ht="15" customHeight="1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3:82" ht="15" customHeight="1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3:82" ht="15" customHeight="1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3:82" ht="15" customHeight="1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</row>
    <row r="193" spans="3:82" ht="15" customHeight="1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</row>
    <row r="194" spans="3:82" ht="15" customHeight="1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</row>
    <row r="195" spans="3:82" ht="15" customHeight="1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</row>
    <row r="196" spans="3:82" ht="15" customHeight="1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</row>
    <row r="197" spans="3:82" ht="15" customHeight="1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</row>
    <row r="198" spans="3:82" ht="15" customHeight="1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</row>
    <row r="199" spans="3:82" ht="15" customHeight="1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3:82" ht="15" customHeight="1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3:82" ht="15" customHeight="1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3:82" ht="15" customHeight="1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3:82" ht="15" customHeight="1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3:82" ht="15" customHeight="1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3:82" ht="15" customHeight="1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3:82" ht="15" customHeight="1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3:82" ht="15" customHeight="1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3:82" ht="15" customHeight="1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3:82" ht="15" customHeight="1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3:82" ht="15" customHeight="1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3:82" ht="15" customHeight="1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3:82" ht="15" customHeight="1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3:82" ht="15" customHeight="1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3:82" ht="15" customHeight="1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</row>
    <row r="215" spans="3:82" ht="15" customHeight="1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</row>
    <row r="216" spans="3:82" ht="15" customHeight="1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</row>
    <row r="217" spans="3:82" ht="15" customHeight="1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</row>
    <row r="218" spans="3:82" ht="15" customHeight="1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3:82" ht="15" customHeight="1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3:82" ht="15" customHeight="1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3:82" ht="15" customHeight="1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3:82" ht="15" customHeight="1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3:82" ht="15" customHeight="1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3:82" ht="15" customHeight="1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3:82" ht="15" customHeight="1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3:82" ht="15" customHeight="1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3:82" ht="15" customHeight="1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3:82" ht="15" customHeight="1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3:82" ht="15" customHeight="1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3:82" ht="15" customHeight="1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3:82" ht="15" customHeight="1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3:82" ht="15" customHeight="1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3:82" ht="15" customHeight="1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3:82" ht="15" customHeight="1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3:82" ht="15" customHeight="1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3:82" ht="15" customHeight="1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</row>
    <row r="237" spans="3:82" ht="15" customHeight="1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</row>
    <row r="238" spans="3:82" ht="15" customHeight="1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</row>
    <row r="239" spans="3:82" ht="15" customHeight="1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</row>
    <row r="240" spans="3:82" ht="15" customHeight="1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</row>
    <row r="241" spans="3:82" ht="15" customHeight="1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</row>
    <row r="242" spans="3:82" ht="15" customHeight="1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</row>
    <row r="243" spans="3:82" ht="15" customHeight="1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3:82" ht="15" customHeight="1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3:82" ht="15" customHeight="1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3:82" ht="15" customHeight="1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3:82" ht="15" customHeight="1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3:82" ht="15" customHeight="1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3:82" ht="15" customHeight="1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3:82" ht="15" customHeight="1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3:82" ht="15" customHeight="1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3:82" ht="7.5" customHeight="1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3:82" ht="7.5" customHeight="1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3:82" ht="7.5" customHeight="1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3:82" ht="7.5" customHeight="1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3:82" ht="7.5" customHeight="1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</row>
    <row r="257" spans="3:82" ht="7.5" customHeight="1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</row>
    <row r="258" spans="3:82" ht="7.5" customHeight="1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</row>
    <row r="259" spans="3:82" ht="7.5" customHeight="1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</row>
    <row r="260" spans="3:82" ht="7.5" customHeight="1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spans="3:82" ht="7.5" customHeight="1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spans="3:82" ht="7.5" customHeight="1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</row>
    <row r="263" spans="3:82" ht="7.5" customHeight="1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</row>
    <row r="264" spans="3:82" ht="7.5" customHeight="1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</row>
    <row r="265" spans="3:82" ht="7.5" customHeight="1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</row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</sheetData>
  <sheetProtection password="E90D" sheet="1" formatCells="0"/>
  <mergeCells count="192">
    <mergeCell ref="F85:U86"/>
    <mergeCell ref="C79:E80"/>
    <mergeCell ref="C81:E82"/>
    <mergeCell ref="C83:E84"/>
    <mergeCell ref="C85:E86"/>
    <mergeCell ref="C74:E76"/>
    <mergeCell ref="F74:U76"/>
    <mergeCell ref="F77:U78"/>
    <mergeCell ref="F79:U80"/>
    <mergeCell ref="F81:U82"/>
    <mergeCell ref="CE48:CT56"/>
    <mergeCell ref="C46:D56"/>
    <mergeCell ref="E46:J56"/>
    <mergeCell ref="K48:U56"/>
    <mergeCell ref="V48:AH56"/>
    <mergeCell ref="BU48:BY56"/>
    <mergeCell ref="BZ48:CD56"/>
    <mergeCell ref="CE46:CT47"/>
    <mergeCell ref="BZ46:CD47"/>
    <mergeCell ref="K46:U47"/>
    <mergeCell ref="V85:AH86"/>
    <mergeCell ref="AI85:BE86"/>
    <mergeCell ref="BF85:BY86"/>
    <mergeCell ref="BZ85:CD86"/>
    <mergeCell ref="AO51:AU52"/>
    <mergeCell ref="AV51:BD52"/>
    <mergeCell ref="AI81:BE82"/>
    <mergeCell ref="BZ83:CD84"/>
    <mergeCell ref="BL52:BM53"/>
    <mergeCell ref="BL50:BM51"/>
    <mergeCell ref="AI83:BE84"/>
    <mergeCell ref="BF83:BY84"/>
    <mergeCell ref="AO53:AU54"/>
    <mergeCell ref="AV53:BD54"/>
    <mergeCell ref="AI51:AN54"/>
    <mergeCell ref="V83:AH84"/>
    <mergeCell ref="BN50:BQ51"/>
    <mergeCell ref="AI77:BE78"/>
    <mergeCell ref="V79:AH80"/>
    <mergeCell ref="AI79:BE80"/>
    <mergeCell ref="F83:U84"/>
    <mergeCell ref="BN52:BQ53"/>
    <mergeCell ref="BR52:BT53"/>
    <mergeCell ref="AO10:AT11"/>
    <mergeCell ref="C72:CD73"/>
    <mergeCell ref="C77:E78"/>
    <mergeCell ref="V81:AH82"/>
    <mergeCell ref="AI74:BE76"/>
    <mergeCell ref="BJ50:BK51"/>
    <mergeCell ref="BF50:BI51"/>
    <mergeCell ref="C4:BG5"/>
    <mergeCell ref="BF10:BK11"/>
    <mergeCell ref="AU10:AY11"/>
    <mergeCell ref="AZ10:BE11"/>
    <mergeCell ref="AU8:BE9"/>
    <mergeCell ref="AO8:AT9"/>
    <mergeCell ref="D8:M9"/>
    <mergeCell ref="N8:N9"/>
    <mergeCell ref="O6:AL9"/>
    <mergeCell ref="BZ43:CD45"/>
    <mergeCell ref="AI40:BE42"/>
    <mergeCell ref="BF40:BT42"/>
    <mergeCell ref="BU40:BY42"/>
    <mergeCell ref="AI43:BE45"/>
    <mergeCell ref="BF43:BT45"/>
    <mergeCell ref="BU43:BY45"/>
    <mergeCell ref="BZ40:CD42"/>
    <mergeCell ref="BZ32:CD34"/>
    <mergeCell ref="V40:AH42"/>
    <mergeCell ref="CE19:CT20"/>
    <mergeCell ref="CE27:CT31"/>
    <mergeCell ref="CE32:CT34"/>
    <mergeCell ref="CE35:CT39"/>
    <mergeCell ref="CE40:CT42"/>
    <mergeCell ref="BZ35:CD39"/>
    <mergeCell ref="BJ36:BM38"/>
    <mergeCell ref="BN36:BS38"/>
    <mergeCell ref="CE43:CT45"/>
    <mergeCell ref="CE21:CT26"/>
    <mergeCell ref="CE66:CT68"/>
    <mergeCell ref="CE57:CT59"/>
    <mergeCell ref="BF57:BS59"/>
    <mergeCell ref="BU57:BY59"/>
    <mergeCell ref="BZ57:CD59"/>
    <mergeCell ref="BF60:BK61"/>
    <mergeCell ref="BQ63:BS64"/>
    <mergeCell ref="BL63:BP64"/>
    <mergeCell ref="BZ60:CD65"/>
    <mergeCell ref="CE60:CT65"/>
    <mergeCell ref="V77:AH78"/>
    <mergeCell ref="BU66:BY68"/>
    <mergeCell ref="BQ60:BS61"/>
    <mergeCell ref="BF66:BS68"/>
    <mergeCell ref="BL60:BP61"/>
    <mergeCell ref="BL62:BP62"/>
    <mergeCell ref="BF63:BK64"/>
    <mergeCell ref="V74:AH76"/>
    <mergeCell ref="BZ81:CD82"/>
    <mergeCell ref="BZ77:CD78"/>
    <mergeCell ref="BZ79:CD80"/>
    <mergeCell ref="BZ74:CD76"/>
    <mergeCell ref="BF77:BY78"/>
    <mergeCell ref="BF79:BY80"/>
    <mergeCell ref="BF74:BY76"/>
    <mergeCell ref="BF81:BY82"/>
    <mergeCell ref="BZ66:CD68"/>
    <mergeCell ref="BL65:BP65"/>
    <mergeCell ref="C69:CD71"/>
    <mergeCell ref="AI66:BE68"/>
    <mergeCell ref="K66:U68"/>
    <mergeCell ref="V66:AH68"/>
    <mergeCell ref="C57:D68"/>
    <mergeCell ref="E57:J68"/>
    <mergeCell ref="AN63:AR64"/>
    <mergeCell ref="AS63:AX64"/>
    <mergeCell ref="V57:AH59"/>
    <mergeCell ref="AI57:BE59"/>
    <mergeCell ref="BJ52:BK53"/>
    <mergeCell ref="AI48:BE50"/>
    <mergeCell ref="BF52:BI53"/>
    <mergeCell ref="AI55:AK56"/>
    <mergeCell ref="AL55:BE56"/>
    <mergeCell ref="BF55:BT56"/>
    <mergeCell ref="BU46:BY47"/>
    <mergeCell ref="V35:AH39"/>
    <mergeCell ref="BF32:BT34"/>
    <mergeCell ref="AU36:BD37"/>
    <mergeCell ref="K35:U39"/>
    <mergeCell ref="V46:AH47"/>
    <mergeCell ref="BF46:BT47"/>
    <mergeCell ref="BJ39:BQ39"/>
    <mergeCell ref="BU32:BY34"/>
    <mergeCell ref="C40:D45"/>
    <mergeCell ref="E40:J45"/>
    <mergeCell ref="K40:U42"/>
    <mergeCell ref="AI32:BE34"/>
    <mergeCell ref="K43:U45"/>
    <mergeCell ref="V43:AH45"/>
    <mergeCell ref="C32:D39"/>
    <mergeCell ref="E32:J39"/>
    <mergeCell ref="K32:U34"/>
    <mergeCell ref="V32:AH34"/>
    <mergeCell ref="BF29:BN30"/>
    <mergeCell ref="AQ36:AT37"/>
    <mergeCell ref="AL36:AP37"/>
    <mergeCell ref="BU19:BY20"/>
    <mergeCell ref="BU35:BY39"/>
    <mergeCell ref="BU12:BZ13"/>
    <mergeCell ref="BF15:BT18"/>
    <mergeCell ref="AI27:BE29"/>
    <mergeCell ref="BU27:BY31"/>
    <mergeCell ref="BU15:CD16"/>
    <mergeCell ref="K19:U20"/>
    <mergeCell ref="BF19:BT20"/>
    <mergeCell ref="CA12:CD13"/>
    <mergeCell ref="BZ19:CD20"/>
    <mergeCell ref="BZ27:CD31"/>
    <mergeCell ref="AI30:BE31"/>
    <mergeCell ref="BU17:BY18"/>
    <mergeCell ref="BF27:BT28"/>
    <mergeCell ref="BO29:BR30"/>
    <mergeCell ref="BZ17:CD18"/>
    <mergeCell ref="BM12:BT13"/>
    <mergeCell ref="BU21:BY26"/>
    <mergeCell ref="BZ21:CD26"/>
    <mergeCell ref="C15:J18"/>
    <mergeCell ref="K15:U18"/>
    <mergeCell ref="V15:AH18"/>
    <mergeCell ref="AI15:BE18"/>
    <mergeCell ref="K21:U26"/>
    <mergeCell ref="V21:AH26"/>
    <mergeCell ref="BF21:BT26"/>
    <mergeCell ref="C2:CD3"/>
    <mergeCell ref="D10:M11"/>
    <mergeCell ref="N10:N11"/>
    <mergeCell ref="BK4:CC5"/>
    <mergeCell ref="O10:AL11"/>
    <mergeCell ref="AI19:BE20"/>
    <mergeCell ref="V19:AH20"/>
    <mergeCell ref="E19:J31"/>
    <mergeCell ref="C19:D31"/>
    <mergeCell ref="AI21:BE26"/>
    <mergeCell ref="V27:AH31"/>
    <mergeCell ref="K27:U31"/>
    <mergeCell ref="K60:U65"/>
    <mergeCell ref="V60:AH65"/>
    <mergeCell ref="AI60:BE62"/>
    <mergeCell ref="BU60:BY65"/>
    <mergeCell ref="K57:U59"/>
    <mergeCell ref="BR50:BT51"/>
    <mergeCell ref="AY63:BA64"/>
    <mergeCell ref="AI46:BE47"/>
  </mergeCells>
  <conditionalFormatting sqref="AS63:AX64">
    <cfRule type="cellIs" priority="1" dxfId="1" operator="equal" stopIfTrue="1">
      <formula>"設定無"</formula>
    </cfRule>
  </conditionalFormatting>
  <dataValidations count="11">
    <dataValidation allowBlank="1" showInputMessage="1" showErrorMessage="1" imeMode="off" sqref="BL60:BP64 O6 BI37:BI38 BH38 BU8:CD9 CP12:CW13 CA12 O10:AL13"/>
    <dataValidation type="list" allowBlank="1" showInputMessage="1" showErrorMessage="1" sqref="BK9">
      <formula1>$DH$72:$DH$76</formula1>
    </dataValidation>
    <dataValidation type="list" allowBlank="1" showInputMessage="1" showErrorMessage="1" sqref="AU10:AY11">
      <formula1>$DI$57:$DI$60</formula1>
    </dataValidation>
    <dataValidation allowBlank="1" showInputMessage="1" showErrorMessage="1" imeMode="halfKatakana" sqref="N12 N10 N8"/>
    <dataValidation type="list" allowBlank="1" showInputMessage="1" showErrorMessage="1" sqref="DK23">
      <formula1>$DK$21:$DK$23</formula1>
    </dataValidation>
    <dataValidation type="list" allowBlank="1" showInputMessage="1" showErrorMessage="1" sqref="BF10:BJ11">
      <formula1>$DD$23:$DD$27</formula1>
    </dataValidation>
    <dataValidation type="list" allowBlank="1" showInputMessage="1" showErrorMessage="1" sqref="BT57:BT59 BT66:BT68">
      <formula1>$DU$13:$DU$14</formula1>
    </dataValidation>
    <dataValidation type="list" allowBlank="1" showInputMessage="1" showErrorMessage="1" sqref="BU66:CD68 BZ19:BZ21 CA19:CD20 BU19:BU21 BV19:BY20 BU40:CD47 BU32:CD34 BU57:CD59">
      <formula1>$DL$13:$DL$15</formula1>
    </dataValidation>
    <dataValidation type="list" allowBlank="1" showInputMessage="1" showErrorMessage="1" sqref="BO31:BQ31">
      <formula1>$DT$12:$DT$21</formula1>
    </dataValidation>
    <dataValidation type="list" allowBlank="1" showInputMessage="1" showErrorMessage="1" sqref="BO29:BR30">
      <formula1>$DK$12:$DK$21</formula1>
    </dataValidation>
    <dataValidation type="list" allowBlank="1" showInputMessage="1" showErrorMessage="1" sqref="AI55:AK56">
      <formula1>$CZ$52:$CZ$53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scale="99" r:id="rId3"/>
  <headerFooter alignWithMargins="0">
    <oddFooter>&amp;C版権所有：日本オーチス・エレベータ株式会社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2020-12-11T04:32:24Z</cp:lastPrinted>
  <dcterms:created xsi:type="dcterms:W3CDTF">2009-08-17T04:44:12Z</dcterms:created>
  <dcterms:modified xsi:type="dcterms:W3CDTF">2024-01-26T05:19:23Z</dcterms:modified>
  <cp:category/>
  <cp:version/>
  <cp:contentType/>
  <cp:contentStatus/>
</cp:coreProperties>
</file>