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AMOD_完/"/>
    </mc:Choice>
  </mc:AlternateContent>
  <xr:revisionPtr revIDLastSave="81" documentId="13_ncr:1_{082E7FF9-8017-4136-A91E-0E7E1A00FB14}" xr6:coauthVersionLast="47" xr6:coauthVersionMax="47" xr10:uidLastSave="{25B04B26-1BBA-41C9-A390-A1C6A076B57A}"/>
  <bookViews>
    <workbookView xWindow="20370" yWindow="-120" windowWidth="20730" windowHeight="11160" xr2:uid="{A5A2715B-4E47-499B-82D3-D061D15614C2}"/>
  </bookViews>
  <sheets>
    <sheet name="UCMP-AMOD_Ver.5_T" sheetId="51" r:id="rId1"/>
  </sheets>
  <definedNames>
    <definedName name="_xlnm._FilterDatabase" localSheetId="0" hidden="1">'UCMP-AMOD_Ver.5_T'!$CU$29:$CU$60</definedName>
    <definedName name="_xlnm.Print_Area" localSheetId="0">'UCMP-AMOD_Ver.5_T'!$E$3:$CL$223</definedName>
    <definedName name="_xlnm.Print_Titles" localSheetId="0">'UCMP-AMOD_Ver.5_T'!$3:$13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58" i="51" l="1"/>
  <c r="CH49" i="51"/>
  <c r="CX223" i="51"/>
  <c r="CW221" i="51"/>
  <c r="CV223" i="51"/>
  <c r="CZ223" i="51"/>
  <c r="CZ222" i="51"/>
  <c r="CZ221" i="51"/>
  <c r="CY223" i="51"/>
  <c r="CY222" i="51"/>
  <c r="H216" i="51"/>
  <c r="H218" i="51"/>
  <c r="H222" i="51"/>
  <c r="H220" i="51"/>
  <c r="H214" i="51"/>
  <c r="CY221" i="51"/>
  <c r="CX221" i="51"/>
  <c r="CX222" i="51"/>
  <c r="CW222" i="51"/>
  <c r="CW223" i="51"/>
  <c r="CV222" i="51"/>
  <c r="CV221" i="51"/>
  <c r="CH125" i="51"/>
  <c r="BX125" i="51"/>
  <c r="DB65" i="51"/>
  <c r="DB64" i="51"/>
  <c r="CH114" i="51"/>
  <c r="DC56" i="51"/>
  <c r="DB56" i="51"/>
  <c r="BH5" i="51"/>
  <c r="BX58" i="51"/>
  <c r="AM84" i="51"/>
  <c r="AR60" i="51"/>
  <c r="AT50" i="51"/>
  <c r="BX49" i="51"/>
  <c r="DC59" i="51"/>
  <c r="DC58" i="51"/>
  <c r="DC57" i="51"/>
  <c r="DB59" i="51"/>
  <c r="DB58" i="51"/>
  <c r="DB57" i="51"/>
  <c r="CZ47" i="51"/>
  <c r="CZ46" i="51"/>
  <c r="CZ45" i="51"/>
  <c r="BX101" i="51"/>
  <c r="AL105" i="51"/>
  <c r="AL101" i="51"/>
  <c r="AQ70" i="51"/>
  <c r="CH67" i="51"/>
  <c r="DB78" i="51"/>
  <c r="DA78" i="51"/>
  <c r="DC78" i="51" s="1"/>
  <c r="BX81" i="51"/>
  <c r="BX62" i="51"/>
  <c r="CH101" i="51"/>
  <c r="CC101" i="51"/>
  <c r="CZ42" i="51"/>
  <c r="CH81" i="51"/>
  <c r="AQ30" i="51"/>
  <c r="DB71" i="51"/>
  <c r="AQ36" i="51"/>
  <c r="DC71" i="51"/>
  <c r="DC50" i="51"/>
  <c r="DB50" i="51"/>
  <c r="DB51" i="51"/>
  <c r="DC51" i="51"/>
  <c r="CH62" i="51"/>
  <c r="DC52" i="51"/>
  <c r="DB52" i="51"/>
  <c r="BX67" i="51"/>
  <c r="CH27" i="51"/>
  <c r="BX27" i="51"/>
  <c r="BX114" i="51"/>
  <c r="DB60" i="51"/>
  <c r="DC60" i="51"/>
  <c r="DC53" i="51"/>
  <c r="DB53" i="51"/>
  <c r="BX87" i="51"/>
  <c r="CH39" i="51"/>
  <c r="CH87" i="51"/>
  <c r="BX39"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AM5" authorId="0" shapeId="0" xr:uid="{00000000-0006-0000-0000-000001000000}">
      <text>
        <r>
          <rPr>
            <b/>
            <sz val="9"/>
            <color indexed="81"/>
            <rFont val="ＭＳ Ｐゴシック"/>
            <family val="3"/>
            <charset val="128"/>
          </rPr>
          <t>大臣認定番号を指定すると型式等「？」と表示されているところに必要な数字が入る。</t>
        </r>
      </text>
    </comment>
    <comment ref="BX11" authorId="0" shapeId="0" xr:uid="{00000000-0006-0000-0000-000002000000}">
      <text>
        <r>
          <rPr>
            <b/>
            <sz val="9"/>
            <color indexed="81"/>
            <rFont val="ＭＳ Ｐゴシック"/>
            <family val="3"/>
            <charset val="128"/>
          </rPr>
          <t>手動にて記入</t>
        </r>
      </text>
    </comment>
    <comment ref="BJ21" authorId="0" shapeId="0" xr:uid="{00000000-0006-0000-0000-000003000000}">
      <text>
        <r>
          <rPr>
            <b/>
            <sz val="9"/>
            <color indexed="81"/>
            <rFont val="ＭＳ Ｐゴシック"/>
            <family val="3"/>
            <charset val="128"/>
          </rPr>
          <t>制御盤型式を確認し選択する。
制御盤型式/ドライブ型式</t>
        </r>
      </text>
    </comment>
    <comment ref="BJ30" authorId="0" shapeId="0" xr:uid="{00000000-0006-0000-0000-000004000000}">
      <text>
        <r>
          <rPr>
            <b/>
            <sz val="9"/>
            <color indexed="81"/>
            <rFont val="ＭＳ Ｐゴシック"/>
            <family val="3"/>
            <charset val="128"/>
          </rPr>
          <t>ロムに貼り付けられた型式を選択する。</t>
        </r>
      </text>
    </comment>
    <comment ref="BJ36" authorId="0" shapeId="0" xr:uid="{00000000-0006-0000-0000-000005000000}">
      <text>
        <r>
          <rPr>
            <b/>
            <sz val="9"/>
            <color indexed="81"/>
            <rFont val="ＭＳ Ｐゴシック"/>
            <family val="3"/>
            <charset val="128"/>
          </rPr>
          <t>保守ツール上に表示されたUCMプログラムバージョンを選択する。</t>
        </r>
      </text>
    </comment>
    <comment ref="BN51" authorId="0" shapeId="0" xr:uid="{00000000-0006-0000-0000-000006000000}">
      <text>
        <r>
          <rPr>
            <b/>
            <sz val="9"/>
            <color indexed="81"/>
            <rFont val="ＭＳ Ｐゴシック"/>
            <family val="3"/>
            <charset val="128"/>
          </rPr>
          <t>つま先保護板の実測値を記入する。</t>
        </r>
      </text>
    </comment>
    <comment ref="BO59" authorId="0" shapeId="0" xr:uid="{00000000-0006-0000-0000-000007000000}">
      <text>
        <r>
          <rPr>
            <b/>
            <sz val="9"/>
            <color indexed="81"/>
            <rFont val="ＭＳ Ｐゴシック"/>
            <family val="3"/>
            <charset val="128"/>
          </rPr>
          <t>特定距離動作位置を測定し最大のものを記入する。</t>
        </r>
      </text>
    </comment>
    <comment ref="BL69" authorId="0" shapeId="0" xr:uid="{00000000-0006-0000-0000-000008000000}">
      <text>
        <r>
          <rPr>
            <b/>
            <sz val="9"/>
            <color indexed="81"/>
            <rFont val="ＭＳ Ｐゴシック"/>
            <family val="3"/>
            <charset val="128"/>
          </rPr>
          <t>巻上機銘板記載の型式を選択する。</t>
        </r>
      </text>
    </comment>
    <comment ref="BJ84" authorId="0" shapeId="0" xr:uid="{00000000-0006-0000-0000-000009000000}">
      <text>
        <r>
          <rPr>
            <b/>
            <sz val="9"/>
            <color indexed="81"/>
            <rFont val="ＭＳ Ｐゴシック"/>
            <family val="3"/>
            <charset val="128"/>
          </rPr>
          <t>ブレーキに貼り付けられた銘板のTYPEを選択する。</t>
        </r>
      </text>
    </comment>
    <comment ref="BO91" authorId="0" shapeId="0" xr:uid="{00000000-0006-0000-0000-00000A000000}">
      <text>
        <r>
          <rPr>
            <b/>
            <sz val="9"/>
            <color indexed="81"/>
            <rFont val="ＭＳ Ｐゴシック"/>
            <family val="3"/>
            <charset val="128"/>
          </rPr>
          <t>知りえる最も直近の数値を記入する。</t>
        </r>
      </text>
    </comment>
    <comment ref="AM97" authorId="0" shapeId="0" xr:uid="{00000000-0006-0000-0000-00000B000000}">
      <text>
        <r>
          <rPr>
            <b/>
            <sz val="9"/>
            <color indexed="81"/>
            <rFont val="ＭＳ Ｐゴシック"/>
            <family val="3"/>
            <charset val="128"/>
          </rPr>
          <t>銘板記載最小値を記入。もし最小値記載がない場合は”０”を記入</t>
        </r>
      </text>
    </comment>
    <comment ref="AU97" authorId="0" shapeId="0" xr:uid="{00000000-0006-0000-0000-00000C000000}">
      <text>
        <r>
          <rPr>
            <b/>
            <sz val="9"/>
            <color indexed="81"/>
            <rFont val="ＭＳ Ｐゴシック"/>
            <family val="3"/>
            <charset val="128"/>
          </rPr>
          <t>銘板記載の基準値の最大値を記入する。</t>
        </r>
      </text>
    </comment>
    <comment ref="BO98" authorId="0" shapeId="0" xr:uid="{00000000-0006-0000-0000-00000D000000}">
      <text>
        <r>
          <rPr>
            <b/>
            <sz val="9"/>
            <color indexed="81"/>
            <rFont val="ＭＳ Ｐゴシック"/>
            <family val="3"/>
            <charset val="128"/>
          </rPr>
          <t>知りえる最も直近の数値を記入する。</t>
        </r>
      </text>
    </comment>
    <comment ref="BJ103" authorId="0" shapeId="0" xr:uid="{00000000-0006-0000-0000-00000E000000}">
      <text>
        <r>
          <rPr>
            <b/>
            <sz val="9"/>
            <color indexed="81"/>
            <rFont val="ＭＳ Ｐゴシック"/>
            <family val="3"/>
            <charset val="128"/>
          </rPr>
          <t>左側に表示される判定基準により結果を選択する。</t>
        </r>
      </text>
    </comment>
    <comment ref="BN126" authorId="0" shapeId="0" xr:uid="{00000000-0006-0000-0000-00000F000000}">
      <text>
        <r>
          <rPr>
            <b/>
            <sz val="9"/>
            <color indexed="81"/>
            <rFont val="ＭＳ Ｐゴシック"/>
            <family val="3"/>
            <charset val="128"/>
          </rPr>
          <t>かご戸が閉まった位置からスイッチが離れる距離を測定し記入する。
これはかご戸の隙間ではない。</t>
        </r>
      </text>
    </comment>
  </commentList>
</comments>
</file>

<file path=xl/sharedStrings.xml><?xml version="1.0" encoding="utf-8"?>
<sst xmlns="http://schemas.openxmlformats.org/spreadsheetml/2006/main" count="400" uniqueCount="288">
  <si>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</si>
  <si>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</si>
  <si>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</si>
  <si>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</si>
  <si>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</si>
  <si>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</si>
  <si>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</si>
  <si>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</si>
  <si>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</si>
  <si>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</si>
  <si>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</si>
  <si>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</si>
  <si>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</si>
  <si>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</si>
  <si>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</si>
  <si>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</si>
  <si>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</si>
  <si>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規定部品の形式</t>
    <rPh sb="0" eb="2">
      <t>キテイ</t>
    </rPh>
    <rPh sb="2" eb="4">
      <t>ブヒン</t>
    </rPh>
    <rPh sb="5" eb="7">
      <t>ケイシキ</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</si>
  <si>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</si>
  <si>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</si>
  <si>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</si>
  <si>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規定値 :</t>
    <rPh sb="0" eb="2">
      <t>キテイ</t>
    </rPh>
    <rPh sb="2" eb="3">
      <t>チ</t>
    </rPh>
    <phoneticPr fontId="20"/>
  </si>
  <si>
    <t>(4)</t>
    <phoneticPr fontId="20"/>
  </si>
  <si>
    <t>mm</t>
    <phoneticPr fontId="20"/>
  </si>
  <si>
    <t>号機</t>
    <rPh sb="0" eb="2">
      <t>ゴウキ</t>
    </rPh>
    <phoneticPr fontId="20"/>
  </si>
  <si>
    <t>取付けが堅固でないこと｡</t>
    <rPh sb="0" eb="2">
      <t>トリツ</t>
    </rPh>
    <rPh sb="4" eb="5">
      <t>カタ</t>
    </rPh>
    <rPh sb="5" eb="6">
      <t>コ</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</si>
  <si>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</si>
  <si>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</si>
  <si>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巻上機</t>
    <rPh sb="0" eb="2">
      <t>マキアゲ</t>
    </rPh>
    <rPh sb="2" eb="3">
      <t>キ</t>
    </rPh>
    <phoneticPr fontId="20"/>
  </si>
  <si>
    <t>ー</t>
    <phoneticPr fontId="20"/>
  </si>
  <si>
    <t>ー</t>
    <phoneticPr fontId="20"/>
  </si>
  <si>
    <t>過度の変形があること。</t>
    <rPh sb="0" eb="2">
      <t>カド</t>
    </rPh>
    <rPh sb="3" eb="5">
      <t>ヘンケイ</t>
    </rPh>
    <phoneticPr fontId="20"/>
  </si>
  <si>
    <t>型式</t>
    <rPh sb="0" eb="2">
      <t>カタシキ</t>
    </rPh>
    <phoneticPr fontId="20"/>
  </si>
  <si>
    <t>特記事項</t>
    <rPh sb="0" eb="2">
      <t>トッキ</t>
    </rPh>
    <rPh sb="2" eb="4">
      <t>ジコウ</t>
    </rPh>
    <phoneticPr fontId="20"/>
  </si>
  <si>
    <t>番号</t>
    <rPh sb="0" eb="2">
      <t>バンゴウ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</si>
  <si>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</si>
  <si>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</si>
  <si>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</si>
  <si>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</si>
  <si>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</si>
  <si>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UCMP型式</t>
    <rPh sb="4" eb="6">
      <t>カタシキ</t>
    </rPh>
    <phoneticPr fontId="20"/>
  </si>
  <si>
    <t>認定番号</t>
    <rPh sb="0" eb="2">
      <t>ニンテイ</t>
    </rPh>
    <rPh sb="2" eb="4">
      <t>バンゴウ</t>
    </rPh>
    <phoneticPr fontId="20"/>
  </si>
  <si>
    <t>規定値：</t>
    <rPh sb="0" eb="3">
      <t>キテイチ</t>
    </rPh>
    <phoneticPr fontId="20"/>
  </si>
  <si>
    <t>〇</t>
    <phoneticPr fontId="20"/>
  </si>
  <si>
    <t>ー</t>
    <phoneticPr fontId="20"/>
  </si>
  <si>
    <t>安全制御ﾌﾟﾛｸﾞﾗﾑ</t>
    <rPh sb="0" eb="2">
      <t>アンゼン</t>
    </rPh>
    <rPh sb="2" eb="4">
      <t>セイギョ</t>
    </rPh>
    <phoneticPr fontId="20"/>
  </si>
  <si>
    <t>型式：</t>
    <rPh sb="0" eb="2">
      <t>カタシキ</t>
    </rPh>
    <phoneticPr fontId="20"/>
  </si>
  <si>
    <t>型</t>
    <rPh sb="0" eb="1">
      <t>カタ</t>
    </rPh>
    <phoneticPr fontId="20"/>
  </si>
  <si>
    <t>基板上の表示</t>
    <rPh sb="0" eb="2">
      <t>キバン</t>
    </rPh>
    <rPh sb="2" eb="3">
      <t>ジョウ</t>
    </rPh>
    <rPh sb="4" eb="6">
      <t>ヒョウジ</t>
    </rPh>
    <phoneticPr fontId="20"/>
  </si>
  <si>
    <t>積載</t>
    <rPh sb="0" eb="2">
      <t>セキサイ</t>
    </rPh>
    <phoneticPr fontId="20"/>
  </si>
  <si>
    <t>速度</t>
    <rPh sb="0" eb="2">
      <t>ソクド</t>
    </rPh>
    <phoneticPr fontId="20"/>
  </si>
  <si>
    <t>リレー</t>
    <phoneticPr fontId="20"/>
  </si>
  <si>
    <t>つま先保護板</t>
    <rPh sb="2" eb="3">
      <t>サキ</t>
    </rPh>
    <rPh sb="3" eb="5">
      <t>ホゴ</t>
    </rPh>
    <rPh sb="5" eb="6">
      <t>イタ</t>
    </rPh>
    <phoneticPr fontId="20"/>
  </si>
  <si>
    <t>特定距離</t>
    <rPh sb="0" eb="2">
      <t>トクテイ</t>
    </rPh>
    <rPh sb="2" eb="4">
      <t>キョリ</t>
    </rPh>
    <phoneticPr fontId="20"/>
  </si>
  <si>
    <t>mm</t>
    <phoneticPr fontId="20"/>
  </si>
  <si>
    <t>昭和</t>
    <rPh sb="0" eb="2">
      <t>ショウワ</t>
    </rPh>
    <phoneticPr fontId="20"/>
  </si>
  <si>
    <t>平成</t>
    <rPh sb="0" eb="2">
      <t>ヘイセイ</t>
    </rPh>
    <phoneticPr fontId="20"/>
  </si>
  <si>
    <t>起動回数</t>
    <rPh sb="0" eb="2">
      <t>キドウ</t>
    </rPh>
    <rPh sb="2" eb="4">
      <t>カイスウ</t>
    </rPh>
    <phoneticPr fontId="20"/>
  </si>
  <si>
    <t>年</t>
    <rPh sb="0" eb="1">
      <t>ネン</t>
    </rPh>
    <phoneticPr fontId="20"/>
  </si>
  <si>
    <t>起動回数が150万回を超えていること又は設置後5年を経過していること。</t>
    <rPh sb="0" eb="2">
      <t>キドウ</t>
    </rPh>
    <rPh sb="2" eb="4">
      <t>カイスウ</t>
    </rPh>
    <rPh sb="8" eb="10">
      <t>マンカイ</t>
    </rPh>
    <rPh sb="11" eb="12">
      <t>コ</t>
    </rPh>
    <rPh sb="18" eb="19">
      <t>マタ</t>
    </rPh>
    <rPh sb="20" eb="22">
      <t>セッチ</t>
    </rPh>
    <rPh sb="22" eb="23">
      <t>ゴ</t>
    </rPh>
    <rPh sb="24" eb="25">
      <t>ネン</t>
    </rPh>
    <rPh sb="26" eb="28">
      <t>ケイカ</t>
    </rPh>
    <phoneticPr fontId="20"/>
  </si>
  <si>
    <t>経年を確認する。</t>
    <rPh sb="0" eb="2">
      <t>ケイネン</t>
    </rPh>
    <rPh sb="3" eb="5">
      <t>カクニン</t>
    </rPh>
    <phoneticPr fontId="20"/>
  </si>
  <si>
    <t>S1,S2,UDX</t>
    <phoneticPr fontId="20"/>
  </si>
  <si>
    <t>稼働回数又は経年を確認する。</t>
    <rPh sb="0" eb="2">
      <t>カドウ</t>
    </rPh>
    <rPh sb="2" eb="4">
      <t>カイスウ</t>
    </rPh>
    <rPh sb="4" eb="5">
      <t>マタ</t>
    </rPh>
    <rPh sb="6" eb="8">
      <t>ケイネン</t>
    </rPh>
    <rPh sb="9" eb="11">
      <t>カクニン</t>
    </rPh>
    <phoneticPr fontId="20"/>
  </si>
  <si>
    <t>起動回数がS1,S2 300万回、UDX　1,000万回超えていること又は設置後10年を経過していること。</t>
    <rPh sb="0" eb="2">
      <t>キドウ</t>
    </rPh>
    <rPh sb="2" eb="4">
      <t>カイスウ</t>
    </rPh>
    <rPh sb="14" eb="16">
      <t>マンカイ</t>
    </rPh>
    <rPh sb="26" eb="28">
      <t>マンカイ</t>
    </rPh>
    <rPh sb="28" eb="29">
      <t>コ</t>
    </rPh>
    <rPh sb="35" eb="36">
      <t>マタ</t>
    </rPh>
    <rPh sb="37" eb="39">
      <t>セッチ</t>
    </rPh>
    <rPh sb="39" eb="40">
      <t>ゴ</t>
    </rPh>
    <rPh sb="42" eb="43">
      <t>ネン</t>
    </rPh>
    <rPh sb="44" eb="46">
      <t>ケイカ</t>
    </rPh>
    <phoneticPr fontId="20"/>
  </si>
  <si>
    <t>電磁接触器の経年</t>
    <rPh sb="0" eb="2">
      <t>デンジ</t>
    </rPh>
    <rPh sb="2" eb="4">
      <t>セッショク</t>
    </rPh>
    <rPh sb="4" eb="5">
      <t>キ</t>
    </rPh>
    <rPh sb="6" eb="8">
      <t>ケイネン</t>
    </rPh>
    <phoneticPr fontId="20"/>
  </si>
  <si>
    <t>劣化の状況</t>
    <rPh sb="0" eb="2">
      <t>レッカ</t>
    </rPh>
    <rPh sb="3" eb="5">
      <t>ジョウキョウ</t>
    </rPh>
    <phoneticPr fontId="20"/>
  </si>
  <si>
    <t>設置後10年を経過していること。</t>
    <rPh sb="0" eb="2">
      <t>セッチ</t>
    </rPh>
    <rPh sb="2" eb="3">
      <t>ゴ</t>
    </rPh>
    <rPh sb="5" eb="6">
      <t>ネン</t>
    </rPh>
    <rPh sb="7" eb="9">
      <t>ケイカ</t>
    </rPh>
    <phoneticPr fontId="20"/>
  </si>
  <si>
    <t>ー</t>
    <phoneticPr fontId="20"/>
  </si>
  <si>
    <t>経年</t>
    <rPh sb="0" eb="2">
      <t>ケイネン</t>
    </rPh>
    <phoneticPr fontId="20"/>
  </si>
  <si>
    <t>実測値</t>
    <rPh sb="0" eb="3">
      <t>ジッソクチ</t>
    </rPh>
    <phoneticPr fontId="20"/>
  </si>
  <si>
    <t>厚さ治工具によりパッドの厚さを確認する。</t>
    <rPh sb="0" eb="1">
      <t>アツ</t>
    </rPh>
    <rPh sb="2" eb="5">
      <t>ジコウグ</t>
    </rPh>
    <rPh sb="12" eb="13">
      <t>アツ</t>
    </rPh>
    <rPh sb="15" eb="17">
      <t>カクニン</t>
    </rPh>
    <phoneticPr fontId="20"/>
  </si>
  <si>
    <t>ENNNUN-2187</t>
    <phoneticPr fontId="20"/>
  </si>
  <si>
    <t>ENNNUN-2188</t>
    <phoneticPr fontId="20"/>
  </si>
  <si>
    <t>治工具2段目まで入る。</t>
    <rPh sb="0" eb="3">
      <t>ジコウグ</t>
    </rPh>
    <rPh sb="4" eb="6">
      <t>ダンメ</t>
    </rPh>
    <rPh sb="8" eb="9">
      <t>ハイ</t>
    </rPh>
    <phoneticPr fontId="20"/>
  </si>
  <si>
    <t>治工具1段目は入るが2段目は入らない。</t>
    <rPh sb="0" eb="3">
      <t>ジコウグ</t>
    </rPh>
    <rPh sb="4" eb="6">
      <t>ダンメ</t>
    </rPh>
    <rPh sb="7" eb="8">
      <t>ハイ</t>
    </rPh>
    <rPh sb="11" eb="13">
      <t>ダンメ</t>
    </rPh>
    <rPh sb="14" eb="15">
      <t>ハイ</t>
    </rPh>
    <phoneticPr fontId="20"/>
  </si>
  <si>
    <t>治工具1段目が入らない。</t>
    <rPh sb="0" eb="3">
      <t>ジコウグ</t>
    </rPh>
    <rPh sb="4" eb="6">
      <t>ダンメ</t>
    </rPh>
    <rPh sb="7" eb="8">
      <t>ハイ</t>
    </rPh>
    <phoneticPr fontId="20"/>
  </si>
  <si>
    <t>万回</t>
    <rPh sb="0" eb="1">
      <t>マン</t>
    </rPh>
    <rPh sb="1" eb="2">
      <t>カイ</t>
    </rPh>
    <phoneticPr fontId="20"/>
  </si>
  <si>
    <t>ー</t>
    <phoneticPr fontId="20"/>
  </si>
  <si>
    <t>前回　：</t>
    <rPh sb="0" eb="2">
      <t>ゼンカイ</t>
    </rPh>
    <phoneticPr fontId="20"/>
  </si>
  <si>
    <t>DBNVM-1</t>
    <phoneticPr fontId="20"/>
  </si>
  <si>
    <t>DBNVM-2</t>
    <phoneticPr fontId="20"/>
  </si>
  <si>
    <t>元号</t>
    <rPh sb="0" eb="2">
      <t>ゲンゴウ</t>
    </rPh>
    <phoneticPr fontId="20"/>
  </si>
  <si>
    <t>判定</t>
    <rPh sb="0" eb="2">
      <t>ハンテイ</t>
    </rPh>
    <phoneticPr fontId="20"/>
  </si>
  <si>
    <t>変化基準</t>
    <rPh sb="0" eb="2">
      <t>ヘンカ</t>
    </rPh>
    <rPh sb="2" eb="4">
      <t>キジュン</t>
    </rPh>
    <phoneticPr fontId="20"/>
  </si>
  <si>
    <t>変化量</t>
    <rPh sb="0" eb="2">
      <t>ヘンカ</t>
    </rPh>
    <rPh sb="2" eb="3">
      <t>リョウ</t>
    </rPh>
    <phoneticPr fontId="20"/>
  </si>
  <si>
    <t>変化合否</t>
    <rPh sb="0" eb="2">
      <t>ヘンカ</t>
    </rPh>
    <rPh sb="2" eb="4">
      <t>ゴウヒ</t>
    </rPh>
    <phoneticPr fontId="20"/>
  </si>
  <si>
    <t>目視により確認する。</t>
    <rPh sb="0" eb="2">
      <t>モクシ</t>
    </rPh>
    <rPh sb="5" eb="7">
      <t>カクニン</t>
    </rPh>
    <phoneticPr fontId="20"/>
  </si>
  <si>
    <t>右</t>
    <rPh sb="0" eb="1">
      <t>ミギ</t>
    </rPh>
    <phoneticPr fontId="20"/>
  </si>
  <si>
    <t>左</t>
    <rPh sb="0" eb="1">
      <t>ヒダリ</t>
    </rPh>
    <phoneticPr fontId="20"/>
  </si>
  <si>
    <t>総合判定</t>
    <rPh sb="0" eb="2">
      <t>ソウゴウ</t>
    </rPh>
    <rPh sb="2" eb="4">
      <t>ハンテイ</t>
    </rPh>
    <phoneticPr fontId="20"/>
  </si>
  <si>
    <t>目視及び触手により
確認する｡</t>
    <rPh sb="0" eb="2">
      <t>モクシ</t>
    </rPh>
    <rPh sb="2" eb="3">
      <t>オヨ</t>
    </rPh>
    <rPh sb="4" eb="6">
      <t>ショクシュ</t>
    </rPh>
    <rPh sb="10" eb="12">
      <t>カクニン</t>
    </rPh>
    <phoneticPr fontId="20"/>
  </si>
  <si>
    <t>S1,S2</t>
    <phoneticPr fontId="20"/>
  </si>
  <si>
    <t>万回</t>
    <rPh sb="0" eb="2">
      <t>マンカイ</t>
    </rPh>
    <phoneticPr fontId="20"/>
  </si>
  <si>
    <t>UDX</t>
    <phoneticPr fontId="20"/>
  </si>
  <si>
    <t>回数</t>
    <rPh sb="0" eb="2">
      <t>カイスウ</t>
    </rPh>
    <phoneticPr fontId="20"/>
  </si>
  <si>
    <t>BS</t>
    <phoneticPr fontId="20"/>
  </si>
  <si>
    <t>ﾌﾞﾚｰｷ停止距離規定値の写真</t>
    <phoneticPr fontId="20"/>
  </si>
  <si>
    <t>油排出場所の写真</t>
    <rPh sb="0" eb="1">
      <t>アブラ</t>
    </rPh>
    <rPh sb="1" eb="3">
      <t>ハイシュツ</t>
    </rPh>
    <rPh sb="3" eb="5">
      <t>バショ</t>
    </rPh>
    <phoneticPr fontId="20"/>
  </si>
  <si>
    <t>規定値、左右の制動距離、前回値を入力すると自動で判定される。</t>
    <rPh sb="0" eb="3">
      <t>キテイチ</t>
    </rPh>
    <rPh sb="4" eb="6">
      <t>サユウ</t>
    </rPh>
    <rPh sb="7" eb="9">
      <t>セイドウ</t>
    </rPh>
    <rPh sb="9" eb="11">
      <t>キョリ</t>
    </rPh>
    <rPh sb="12" eb="14">
      <t>ゼンカイ</t>
    </rPh>
    <rPh sb="14" eb="15">
      <t>チ</t>
    </rPh>
    <rPh sb="16" eb="18">
      <t>ニュウリョク</t>
    </rPh>
    <rPh sb="21" eb="23">
      <t>ジドウ</t>
    </rPh>
    <rPh sb="24" eb="26">
      <t>ハンテイ</t>
    </rPh>
    <phoneticPr fontId="20"/>
  </si>
  <si>
    <t>結果</t>
    <rPh sb="0" eb="2">
      <t>ケッカ</t>
    </rPh>
    <phoneticPr fontId="20"/>
  </si>
  <si>
    <t>結果を選択すると自動で判定される。</t>
    <rPh sb="0" eb="2">
      <t>ケッカ</t>
    </rPh>
    <rPh sb="3" eb="5">
      <t>センタク</t>
    </rPh>
    <rPh sb="8" eb="10">
      <t>ジドウ</t>
    </rPh>
    <rPh sb="11" eb="13">
      <t>ハンテイ</t>
    </rPh>
    <phoneticPr fontId="20"/>
  </si>
  <si>
    <t>起動回数及び経年を入力すると自動で判定される。</t>
    <rPh sb="0" eb="2">
      <t>キドウ</t>
    </rPh>
    <rPh sb="2" eb="4">
      <t>カイスウ</t>
    </rPh>
    <rPh sb="4" eb="5">
      <t>オヨ</t>
    </rPh>
    <rPh sb="6" eb="8">
      <t>ケイネン</t>
    </rPh>
    <rPh sb="9" eb="11">
      <t>ニュウリョク</t>
    </rPh>
    <rPh sb="14" eb="16">
      <t>ジドウ</t>
    </rPh>
    <rPh sb="17" eb="19">
      <t>ハンテイ</t>
    </rPh>
    <phoneticPr fontId="20"/>
  </si>
  <si>
    <t>手動で判定する。</t>
    <rPh sb="0" eb="2">
      <t>シュドウ</t>
    </rPh>
    <rPh sb="3" eb="5">
      <t>ハンテイ</t>
    </rPh>
    <phoneticPr fontId="20"/>
  </si>
  <si>
    <t>各リレーの起動回数及び経年を入力すると自動で判定される。</t>
    <rPh sb="0" eb="1">
      <t>カク</t>
    </rPh>
    <rPh sb="5" eb="7">
      <t>キドウ</t>
    </rPh>
    <rPh sb="7" eb="9">
      <t>カイスウ</t>
    </rPh>
    <rPh sb="9" eb="10">
      <t>オヨ</t>
    </rPh>
    <rPh sb="11" eb="13">
      <t>ケイネン</t>
    </rPh>
    <rPh sb="14" eb="16">
      <t>ニュウリョク</t>
    </rPh>
    <rPh sb="19" eb="21">
      <t>ジドウ</t>
    </rPh>
    <rPh sb="22" eb="24">
      <t>ハンテイ</t>
    </rPh>
    <phoneticPr fontId="20"/>
  </si>
  <si>
    <t>実測値を入力すると自動で判定される。</t>
    <rPh sb="0" eb="3">
      <t>ジッソクチ</t>
    </rPh>
    <rPh sb="4" eb="6">
      <t>ニュウリョク</t>
    </rPh>
    <rPh sb="9" eb="11">
      <t>ジドウ</t>
    </rPh>
    <rPh sb="12" eb="14">
      <t>ハンテイ</t>
    </rPh>
    <phoneticPr fontId="20"/>
  </si>
  <si>
    <t>動作位置を入力すると自動で判定される。</t>
    <rPh sb="0" eb="2">
      <t>ドウサ</t>
    </rPh>
    <rPh sb="2" eb="4">
      <t>イチ</t>
    </rPh>
    <rPh sb="5" eb="7">
      <t>ニュウリョク</t>
    </rPh>
    <rPh sb="10" eb="12">
      <t>ジドウ</t>
    </rPh>
    <rPh sb="13" eb="15">
      <t>ハンテイ</t>
    </rPh>
    <phoneticPr fontId="20"/>
  </si>
  <si>
    <t>経年を入力すると自動で判定される。</t>
    <rPh sb="0" eb="2">
      <t>ケイネン</t>
    </rPh>
    <rPh sb="3" eb="5">
      <t>ニュウリョク</t>
    </rPh>
    <rPh sb="8" eb="10">
      <t>ジドウ</t>
    </rPh>
    <rPh sb="11" eb="13">
      <t>ハンテイ</t>
    </rPh>
    <phoneticPr fontId="20"/>
  </si>
  <si>
    <r>
      <rPr>
        <sz val="9"/>
        <rFont val="ＭＳ Ｐゴシック"/>
        <family val="3"/>
        <charset val="128"/>
      </rPr>
      <t>型式が、大臣認定番号を受けたものと異なること。　</t>
    </r>
    <r>
      <rPr>
        <sz val="8"/>
        <rFont val="ＭＳ Ｐゴシック"/>
        <family val="3"/>
        <charset val="128"/>
      </rPr>
      <t>　　　　　　　　　　　　　</t>
    </r>
    <rPh sb="0" eb="2">
      <t>カタシキ</t>
    </rPh>
    <rPh sb="4" eb="6">
      <t>ダイジン</t>
    </rPh>
    <rPh sb="6" eb="8">
      <t>ニンテイ</t>
    </rPh>
    <rPh sb="8" eb="10">
      <t>バンゴウ</t>
    </rPh>
    <rPh sb="11" eb="12">
      <t>ウ</t>
    </rPh>
    <rPh sb="17" eb="18">
      <t>コト</t>
    </rPh>
    <phoneticPr fontId="20"/>
  </si>
  <si>
    <t>B型式</t>
    <rPh sb="1" eb="3">
      <t>カタシキ</t>
    </rPh>
    <phoneticPr fontId="20"/>
  </si>
  <si>
    <t>EC-5415SM-C-130</t>
    <phoneticPr fontId="20"/>
  </si>
  <si>
    <t>巻上機</t>
    <rPh sb="0" eb="2">
      <t>マキアゲ</t>
    </rPh>
    <rPh sb="2" eb="3">
      <t>キ</t>
    </rPh>
    <phoneticPr fontId="20"/>
  </si>
  <si>
    <t>ブレーキ銘板（右）</t>
    <rPh sb="4" eb="6">
      <t>メイバン</t>
    </rPh>
    <rPh sb="7" eb="8">
      <t>ミギ</t>
    </rPh>
    <phoneticPr fontId="20"/>
  </si>
  <si>
    <t>ブレーキ銘板（左）</t>
    <rPh sb="4" eb="6">
      <t>メイバン</t>
    </rPh>
    <rPh sb="7" eb="8">
      <t>ヒダリ</t>
    </rPh>
    <phoneticPr fontId="20"/>
  </si>
  <si>
    <t>制動距離：</t>
    <rPh sb="0" eb="2">
      <t>セイドウ</t>
    </rPh>
    <rPh sb="2" eb="4">
      <t>キョリ</t>
    </rPh>
    <phoneticPr fontId="20"/>
  </si>
  <si>
    <t>B検査判定</t>
    <rPh sb="1" eb="3">
      <t>ケンサ</t>
    </rPh>
    <rPh sb="3" eb="5">
      <t>ハンテイ</t>
    </rPh>
    <phoneticPr fontId="20"/>
  </si>
  <si>
    <t>B検査測定</t>
    <rPh sb="1" eb="3">
      <t>ケンサ</t>
    </rPh>
    <rPh sb="3" eb="5">
      <t>ソクテイ</t>
    </rPh>
    <phoneticPr fontId="20"/>
  </si>
  <si>
    <t>型式</t>
    <rPh sb="0" eb="2">
      <t>カタシキ</t>
    </rPh>
    <phoneticPr fontId="20"/>
  </si>
  <si>
    <t>型式を選択すると自動で判定される。</t>
    <rPh sb="0" eb="2">
      <t>カタシキ</t>
    </rPh>
    <rPh sb="3" eb="5">
      <t>センタク</t>
    </rPh>
    <rPh sb="8" eb="10">
      <t>ジドウ</t>
    </rPh>
    <rPh sb="11" eb="13">
      <t>ハンテイ</t>
    </rPh>
    <phoneticPr fontId="20"/>
  </si>
  <si>
    <t>要是正：ﾊﾟｯﾄﾞ溝深さが０mm以下であること。（パッド溝が見れないこと。）</t>
    <rPh sb="0" eb="1">
      <t>ヨウ</t>
    </rPh>
    <rPh sb="1" eb="3">
      <t>ゼセイ</t>
    </rPh>
    <rPh sb="9" eb="10">
      <t>ミゾ</t>
    </rPh>
    <rPh sb="10" eb="11">
      <t>フカ</t>
    </rPh>
    <rPh sb="16" eb="18">
      <t>イカ</t>
    </rPh>
    <rPh sb="28" eb="29">
      <t>ミゾ</t>
    </rPh>
    <rPh sb="30" eb="31">
      <t>ミ</t>
    </rPh>
    <phoneticPr fontId="20"/>
  </si>
  <si>
    <t>DBNVM-3</t>
    <phoneticPr fontId="20"/>
  </si>
  <si>
    <t>パッドの溝が見えない。</t>
    <rPh sb="4" eb="5">
      <t>ミゾ</t>
    </rPh>
    <rPh sb="6" eb="7">
      <t>ミ</t>
    </rPh>
    <phoneticPr fontId="20"/>
  </si>
  <si>
    <t>・取り付けが強固でないこと。</t>
    <phoneticPr fontId="20"/>
  </si>
  <si>
    <t>・著しい変形、破損、錆、腐食があること。</t>
    <phoneticPr fontId="20"/>
  </si>
  <si>
    <t>要重点点検：パッド溝深さがが0.5mm未満であること。（0.5mmのピアノ線が入らないこと。）</t>
    <rPh sb="0" eb="1">
      <t>ヨウ</t>
    </rPh>
    <rPh sb="1" eb="3">
      <t>ジュウテン</t>
    </rPh>
    <rPh sb="3" eb="5">
      <t>テンケン</t>
    </rPh>
    <rPh sb="9" eb="10">
      <t>ミゾ</t>
    </rPh>
    <rPh sb="10" eb="11">
      <t>フカ</t>
    </rPh>
    <rPh sb="19" eb="21">
      <t>ミマン</t>
    </rPh>
    <rPh sb="37" eb="38">
      <t>セン</t>
    </rPh>
    <rPh sb="39" eb="40">
      <t>ハイ</t>
    </rPh>
    <phoneticPr fontId="20"/>
  </si>
  <si>
    <t>規定部品の型式が適正なものでないこと｡</t>
    <rPh sb="0" eb="2">
      <t>キテイ</t>
    </rPh>
    <rPh sb="2" eb="4">
      <t>ブヒン</t>
    </rPh>
    <rPh sb="5" eb="7">
      <t>カタシキ</t>
    </rPh>
    <rPh sb="8" eb="10">
      <t>テキセイ</t>
    </rPh>
    <phoneticPr fontId="20"/>
  </si>
  <si>
    <t>UDX:</t>
    <phoneticPr fontId="20"/>
  </si>
  <si>
    <t>S1,S2:</t>
    <phoneticPr fontId="20"/>
  </si>
  <si>
    <t>ブレーキパッドの動作感知装置</t>
    <rPh sb="8" eb="10">
      <t>ドウサ</t>
    </rPh>
    <rPh sb="10" eb="12">
      <t>カンチ</t>
    </rPh>
    <rPh sb="12" eb="14">
      <t>ソウチ</t>
    </rPh>
    <phoneticPr fontId="20"/>
  </si>
  <si>
    <t>作動の状況</t>
    <rPh sb="0" eb="2">
      <t>サドウ</t>
    </rPh>
    <rPh sb="3" eb="5">
      <t>ジョウキョウ</t>
    </rPh>
    <phoneticPr fontId="20"/>
  </si>
  <si>
    <t>寿命</t>
    <rPh sb="0" eb="2">
      <t>ジュミョウ</t>
    </rPh>
    <phoneticPr fontId="20"/>
  </si>
  <si>
    <t>(8)</t>
    <phoneticPr fontId="20"/>
  </si>
  <si>
    <t>かご戸スイッチ</t>
    <rPh sb="2" eb="3">
      <t>ト</t>
    </rPh>
    <phoneticPr fontId="20"/>
  </si>
  <si>
    <t>スイッチ全閉位置からの距離</t>
    <rPh sb="4" eb="6">
      <t>ゼンペイ</t>
    </rPh>
    <rPh sb="6" eb="8">
      <t>イチ</t>
    </rPh>
    <rPh sb="11" eb="13">
      <t>キョリ</t>
    </rPh>
    <phoneticPr fontId="20"/>
  </si>
  <si>
    <t>金尺等により測定する。</t>
    <rPh sb="0" eb="1">
      <t>カナ</t>
    </rPh>
    <rPh sb="1" eb="2">
      <t>ジャク</t>
    </rPh>
    <rPh sb="2" eb="3">
      <t>トウ</t>
    </rPh>
    <rPh sb="6" eb="8">
      <t>ソクテイ</t>
    </rPh>
    <phoneticPr fontId="20"/>
  </si>
  <si>
    <t>規定値を超えていること。</t>
    <rPh sb="0" eb="3">
      <t>キテイチ</t>
    </rPh>
    <rPh sb="4" eb="5">
      <t>コ</t>
    </rPh>
    <phoneticPr fontId="20"/>
  </si>
  <si>
    <t>測定値を入力すると自動で判定される。</t>
    <rPh sb="0" eb="3">
      <t>ソクテイチ</t>
    </rPh>
    <rPh sb="4" eb="6">
      <t>ニュウリョク</t>
    </rPh>
    <rPh sb="9" eb="11">
      <t>ジドウ</t>
    </rPh>
    <rPh sb="12" eb="14">
      <t>ハンテイ</t>
    </rPh>
    <phoneticPr fontId="20"/>
  </si>
  <si>
    <t>(1)</t>
    <phoneticPr fontId="20"/>
  </si>
  <si>
    <t>制御盤型式</t>
    <rPh sb="0" eb="3">
      <t>セイギョバン</t>
    </rPh>
    <rPh sb="3" eb="5">
      <t>カタシキ</t>
    </rPh>
    <phoneticPr fontId="20"/>
  </si>
  <si>
    <t>目視により確認する。</t>
    <rPh sb="0" eb="2">
      <t>モクシ</t>
    </rPh>
    <rPh sb="5" eb="7">
      <t>カクニン</t>
    </rPh>
    <phoneticPr fontId="20"/>
  </si>
  <si>
    <t>型式が、大臣認定を受けたものと異なること。</t>
    <rPh sb="0" eb="2">
      <t>カタシキ</t>
    </rPh>
    <rPh sb="4" eb="6">
      <t>ダイジン</t>
    </rPh>
    <rPh sb="6" eb="8">
      <t>ニンテイ</t>
    </rPh>
    <rPh sb="9" eb="10">
      <t>ウ</t>
    </rPh>
    <rPh sb="15" eb="16">
      <t>コト</t>
    </rPh>
    <phoneticPr fontId="20"/>
  </si>
  <si>
    <t>ー</t>
    <phoneticPr fontId="20"/>
  </si>
  <si>
    <t>(2)</t>
    <phoneticPr fontId="20"/>
  </si>
  <si>
    <t>(3)</t>
    <phoneticPr fontId="20"/>
  </si>
  <si>
    <t>(5)</t>
    <phoneticPr fontId="20"/>
  </si>
  <si>
    <t>(6)</t>
    <phoneticPr fontId="20"/>
  </si>
  <si>
    <t>(7)</t>
    <phoneticPr fontId="20"/>
  </si>
  <si>
    <t>(9)</t>
    <phoneticPr fontId="20"/>
  </si>
  <si>
    <t>制御盤  型式</t>
    <rPh sb="0" eb="3">
      <t>セイギョバン</t>
    </rPh>
    <rPh sb="5" eb="7">
      <t>カタシキ</t>
    </rPh>
    <phoneticPr fontId="20"/>
  </si>
  <si>
    <t>part no.</t>
    <phoneticPr fontId="20"/>
  </si>
  <si>
    <t>JAA26807CEZ164</t>
    <phoneticPr fontId="20"/>
  </si>
  <si>
    <t>ソフトVer.</t>
    <phoneticPr fontId="20"/>
  </si>
  <si>
    <t>JAA31414LAA</t>
    <phoneticPr fontId="20"/>
  </si>
  <si>
    <t>JAA31414LAA</t>
    <phoneticPr fontId="20"/>
  </si>
  <si>
    <t>JAA31414AAA</t>
    <phoneticPr fontId="20"/>
  </si>
  <si>
    <t>JAA31414HAA</t>
    <phoneticPr fontId="20"/>
  </si>
  <si>
    <t>JAA31414KAA</t>
    <phoneticPr fontId="20"/>
  </si>
  <si>
    <t>JAA31414CAA</t>
    <phoneticPr fontId="20"/>
  </si>
  <si>
    <t>JAA31414BAA</t>
    <phoneticPr fontId="20"/>
  </si>
  <si>
    <t>JAA31414DAA</t>
    <phoneticPr fontId="20"/>
  </si>
  <si>
    <t>JAA31414JAA</t>
    <phoneticPr fontId="20"/>
  </si>
  <si>
    <t>JAA31414EAA</t>
    <phoneticPr fontId="20"/>
  </si>
  <si>
    <t>JAA31414FAA</t>
    <phoneticPr fontId="20"/>
  </si>
  <si>
    <t>JAA31414GAA</t>
    <phoneticPr fontId="20"/>
  </si>
  <si>
    <t>JAA26807CEZ104</t>
    <phoneticPr fontId="20"/>
  </si>
  <si>
    <t>JAA26807CEZ124</t>
    <phoneticPr fontId="20"/>
  </si>
  <si>
    <t>JAA26807CEZ144</t>
    <phoneticPr fontId="20"/>
  </si>
  <si>
    <t>JAA26807CEZ204</t>
    <phoneticPr fontId="20"/>
  </si>
  <si>
    <t>JAA26807CEZ304</t>
    <phoneticPr fontId="20"/>
  </si>
  <si>
    <t>JAA26807CEZ404</t>
    <phoneticPr fontId="20"/>
  </si>
  <si>
    <t>JAA26807CEZ424</t>
    <phoneticPr fontId="20"/>
  </si>
  <si>
    <t>JAA26807CEZ512</t>
    <phoneticPr fontId="20"/>
  </si>
  <si>
    <t>JAA26807CEZ612</t>
    <phoneticPr fontId="20"/>
  </si>
  <si>
    <t>JAA26807CEZ622</t>
    <phoneticPr fontId="20"/>
  </si>
  <si>
    <t>パート</t>
    <phoneticPr fontId="20"/>
  </si>
  <si>
    <t>ソフト</t>
    <phoneticPr fontId="20"/>
  </si>
  <si>
    <t>基盤等に記載されたプログラム型式が、大臣認定をうけたものと異なること。（目視）</t>
    <rPh sb="0" eb="2">
      <t>キバン</t>
    </rPh>
    <rPh sb="2" eb="3">
      <t>トウ</t>
    </rPh>
    <rPh sb="4" eb="6">
      <t>キサイ</t>
    </rPh>
    <rPh sb="14" eb="16">
      <t>カタシキ</t>
    </rPh>
    <rPh sb="18" eb="20">
      <t>ダイジン</t>
    </rPh>
    <rPh sb="20" eb="22">
      <t>ニンテイ</t>
    </rPh>
    <rPh sb="29" eb="30">
      <t>コト</t>
    </rPh>
    <rPh sb="36" eb="38">
      <t>モクシ</t>
    </rPh>
    <phoneticPr fontId="20"/>
  </si>
  <si>
    <t>21311ACF/21310ACW</t>
  </si>
  <si>
    <t>21311ACF/21310ACT</t>
  </si>
  <si>
    <t>目視もしくは保守ツールにて確認した表示を入力すると自動で判定される。（両方又は片方でも判定）</t>
    <rPh sb="0" eb="2">
      <t>モクシ</t>
    </rPh>
    <rPh sb="6" eb="8">
      <t>ホシュ</t>
    </rPh>
    <rPh sb="13" eb="15">
      <t>カクニン</t>
    </rPh>
    <rPh sb="17" eb="19">
      <t>ヒョウジ</t>
    </rPh>
    <rPh sb="20" eb="22">
      <t>ニュウリョク</t>
    </rPh>
    <rPh sb="25" eb="27">
      <t>ジドウ</t>
    </rPh>
    <rPh sb="28" eb="30">
      <t>ハンテイ</t>
    </rPh>
    <rPh sb="35" eb="37">
      <t>リョウホウ</t>
    </rPh>
    <rPh sb="37" eb="38">
      <t>マタ</t>
    </rPh>
    <rPh sb="39" eb="41">
      <t>カタホウ</t>
    </rPh>
    <rPh sb="43" eb="45">
      <t>ハンテイ</t>
    </rPh>
    <phoneticPr fontId="20"/>
  </si>
  <si>
    <t>ブレーキ</t>
    <phoneticPr fontId="20"/>
  </si>
  <si>
    <t>検査者氏名</t>
    <rPh sb="0" eb="2">
      <t>ケンサ</t>
    </rPh>
    <rPh sb="2" eb="3">
      <t>シャ</t>
    </rPh>
    <rPh sb="3" eb="5">
      <t>シメイ</t>
    </rPh>
    <phoneticPr fontId="20"/>
  </si>
  <si>
    <t>検査日：</t>
    <rPh sb="0" eb="2">
      <t>ケンサ</t>
    </rPh>
    <rPh sb="2" eb="3">
      <t>ビ</t>
    </rPh>
    <phoneticPr fontId="20"/>
  </si>
  <si>
    <t>年</t>
    <rPh sb="0" eb="1">
      <t>ネン</t>
    </rPh>
    <phoneticPr fontId="20"/>
  </si>
  <si>
    <t>月</t>
    <rPh sb="0" eb="1">
      <t>ツキ</t>
    </rPh>
    <phoneticPr fontId="20"/>
  </si>
  <si>
    <t>日</t>
    <rPh sb="0" eb="1">
      <t>ヒ</t>
    </rPh>
    <phoneticPr fontId="20"/>
  </si>
  <si>
    <t>安全制御プログラムの型式を確認する。(目視又は保守ツール）</t>
    <rPh sb="0" eb="2">
      <t>アンゼン</t>
    </rPh>
    <rPh sb="2" eb="4">
      <t>セイギョ</t>
    </rPh>
    <rPh sb="10" eb="12">
      <t>カタシキ</t>
    </rPh>
    <rPh sb="13" eb="15">
      <t>カクニン</t>
    </rPh>
    <rPh sb="19" eb="21">
      <t>モクシ</t>
    </rPh>
    <rPh sb="21" eb="22">
      <t>マタ</t>
    </rPh>
    <rPh sb="23" eb="25">
      <t>ホシュ</t>
    </rPh>
    <phoneticPr fontId="20"/>
  </si>
  <si>
    <t>しゅう動面の油の付着の状況</t>
    <rPh sb="3" eb="4">
      <t>ドウ</t>
    </rPh>
    <rPh sb="4" eb="5">
      <t>メン</t>
    </rPh>
    <rPh sb="6" eb="7">
      <t>アブラ</t>
    </rPh>
    <rPh sb="8" eb="10">
      <t>フチャク</t>
    </rPh>
    <rPh sb="11" eb="13">
      <t>ジョウキョウ</t>
    </rPh>
    <phoneticPr fontId="20"/>
  </si>
  <si>
    <t>しゅう動面に油が付着していること。</t>
    <rPh sb="3" eb="4">
      <t>ドウ</t>
    </rPh>
    <rPh sb="4" eb="5">
      <t>メン</t>
    </rPh>
    <rPh sb="6" eb="7">
      <t>アブラ</t>
    </rPh>
    <rPh sb="8" eb="10">
      <t>フチャク</t>
    </rPh>
    <phoneticPr fontId="20"/>
  </si>
  <si>
    <t>フェルトを目視により確認する。</t>
    <rPh sb="5" eb="7">
      <t>モクシ</t>
    </rPh>
    <rPh sb="10" eb="12">
      <t>カクニン</t>
    </rPh>
    <phoneticPr fontId="20"/>
  </si>
  <si>
    <t>油の流出状況</t>
    <rPh sb="0" eb="1">
      <t>アブラ</t>
    </rPh>
    <rPh sb="1" eb="2">
      <t>ハイユ</t>
    </rPh>
    <rPh sb="2" eb="4">
      <t>リュウシュツ</t>
    </rPh>
    <rPh sb="4" eb="6">
      <t>ジョウキョウ</t>
    </rPh>
    <phoneticPr fontId="20"/>
  </si>
  <si>
    <t>型式が、大臣認定を受けたものと異なること。</t>
    <rPh sb="0" eb="2">
      <t>カタシキ</t>
    </rPh>
    <rPh sb="4" eb="6">
      <t>ダイジン</t>
    </rPh>
    <rPh sb="6" eb="8">
      <t>ニンテイ</t>
    </rPh>
    <rPh sb="9" eb="10">
      <t>ウ</t>
    </rPh>
    <rPh sb="15" eb="16">
      <t>コト</t>
    </rPh>
    <phoneticPr fontId="20"/>
  </si>
  <si>
    <t>フェルトに油が付着していること。</t>
    <rPh sb="5" eb="6">
      <t>アブラ</t>
    </rPh>
    <rPh sb="7" eb="9">
      <t>フチャク</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</si>
  <si>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</si>
  <si>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実測値：</t>
    <rPh sb="0" eb="3">
      <t>ジッソクチ</t>
    </rPh>
    <phoneticPr fontId="20"/>
  </si>
  <si>
    <t>経過：</t>
    <rPh sb="0" eb="2">
      <t>ケイカ</t>
    </rPh>
    <phoneticPr fontId="20"/>
  </si>
  <si>
    <t>EC-5421SM-C-112</t>
    <phoneticPr fontId="20"/>
  </si>
  <si>
    <t>21311ACF/21310ACV</t>
    <phoneticPr fontId="20"/>
  </si>
  <si>
    <t>21311ACF/21310ACT</t>
    <phoneticPr fontId="20"/>
  </si>
  <si>
    <t>（横開き）　ドア全閉　2～ 6.5 mm</t>
    <rPh sb="1" eb="2">
      <t>ヨコ</t>
    </rPh>
    <rPh sb="2" eb="3">
      <t>ビラ</t>
    </rPh>
    <rPh sb="8" eb="10">
      <t>ゼンペイ</t>
    </rPh>
    <phoneticPr fontId="20"/>
  </si>
  <si>
    <t>：</t>
    <phoneticPr fontId="20"/>
  </si>
  <si>
    <t>M型式</t>
    <rPh sb="1" eb="3">
      <t>カタシキ</t>
    </rPh>
    <phoneticPr fontId="20"/>
  </si>
  <si>
    <t>20229AAB</t>
    <phoneticPr fontId="20"/>
  </si>
  <si>
    <t>20229AAC</t>
    <phoneticPr fontId="20"/>
  </si>
  <si>
    <t>銘板</t>
    <rPh sb="0" eb="2">
      <t>メイバン</t>
    </rPh>
    <phoneticPr fontId="20"/>
  </si>
  <si>
    <t>ENNNUN-2289</t>
    <phoneticPr fontId="20"/>
  </si>
  <si>
    <t>巻上機下部ドレンプラグを取り外した状態での写真貼り付け</t>
    <rPh sb="0" eb="2">
      <t>マキアゲ</t>
    </rPh>
    <rPh sb="2" eb="3">
      <t>キ</t>
    </rPh>
    <rPh sb="3" eb="5">
      <t>カブ</t>
    </rPh>
    <rPh sb="12" eb="13">
      <t>ト</t>
    </rPh>
    <rPh sb="14" eb="15">
      <t>ハズ</t>
    </rPh>
    <rPh sb="17" eb="19">
      <t>ジョウタイ</t>
    </rPh>
    <rPh sb="21" eb="23">
      <t>シャシン</t>
    </rPh>
    <rPh sb="23" eb="24">
      <t>ハ</t>
    </rPh>
    <rPh sb="25" eb="26">
      <t>ツ</t>
    </rPh>
    <phoneticPr fontId="20"/>
  </si>
  <si>
    <t>ブレーキの銘板の写真貼り付け（右側）</t>
    <rPh sb="5" eb="7">
      <t>メイバン</t>
    </rPh>
    <rPh sb="8" eb="10">
      <t>シャシン</t>
    </rPh>
    <rPh sb="10" eb="11">
      <t>ハ</t>
    </rPh>
    <rPh sb="12" eb="13">
      <t>ツ</t>
    </rPh>
    <rPh sb="15" eb="17">
      <t>ミギガワ</t>
    </rPh>
    <phoneticPr fontId="20"/>
  </si>
  <si>
    <t>制御盤に取り付けられた銘板の物件毎に指定された速度からの停止距離が基準値を超えていること。又は停止距離の変化量が基準値の15% を超えていること。</t>
    <rPh sb="0" eb="3">
      <t>セイギョバン</t>
    </rPh>
    <rPh sb="4" eb="5">
      <t>ト</t>
    </rPh>
    <rPh sb="6" eb="7">
      <t>ツ</t>
    </rPh>
    <rPh sb="11" eb="13">
      <t>メイバン</t>
    </rPh>
    <rPh sb="14" eb="16">
      <t>ブッケン</t>
    </rPh>
    <rPh sb="16" eb="17">
      <t>マイ</t>
    </rPh>
    <rPh sb="18" eb="20">
      <t>シテイ</t>
    </rPh>
    <rPh sb="23" eb="25">
      <t>ソクド</t>
    </rPh>
    <rPh sb="28" eb="30">
      <t>テイシ</t>
    </rPh>
    <rPh sb="30" eb="32">
      <t>キョリ</t>
    </rPh>
    <rPh sb="33" eb="36">
      <t>キジュンチ</t>
    </rPh>
    <rPh sb="37" eb="38">
      <t>コ</t>
    </rPh>
    <rPh sb="45" eb="46">
      <t>マタ</t>
    </rPh>
    <rPh sb="47" eb="49">
      <t>テイシ</t>
    </rPh>
    <rPh sb="49" eb="51">
      <t>キョリ</t>
    </rPh>
    <rPh sb="52" eb="54">
      <t>ヘンカ</t>
    </rPh>
    <rPh sb="54" eb="55">
      <t>リョウ</t>
    </rPh>
    <rPh sb="56" eb="59">
      <t>キジュンチ</t>
    </rPh>
    <rPh sb="65" eb="66">
      <t>コ</t>
    </rPh>
    <phoneticPr fontId="20"/>
  </si>
  <si>
    <t>基準値:</t>
    <rPh sb="0" eb="3">
      <t>キジュンチ</t>
    </rPh>
    <phoneticPr fontId="20"/>
  </si>
  <si>
    <t>mm 未満であること｡</t>
    <rPh sb="3" eb="5">
      <t>ミマン</t>
    </rPh>
    <phoneticPr fontId="20"/>
  </si>
  <si>
    <t>制御盤に取り付けられた物件毎に指定された速度からの停止距離基準値の写真貼り付け</t>
    <rPh sb="0" eb="3">
      <t>セイギョバン</t>
    </rPh>
    <rPh sb="4" eb="5">
      <t>ト</t>
    </rPh>
    <rPh sb="6" eb="7">
      <t>ツ</t>
    </rPh>
    <rPh sb="11" eb="13">
      <t>ブッケン</t>
    </rPh>
    <rPh sb="13" eb="14">
      <t>マイ</t>
    </rPh>
    <rPh sb="15" eb="17">
      <t>シテイ</t>
    </rPh>
    <rPh sb="20" eb="22">
      <t>ソクド</t>
    </rPh>
    <rPh sb="25" eb="27">
      <t>テイシ</t>
    </rPh>
    <rPh sb="27" eb="29">
      <t>キョリ</t>
    </rPh>
    <rPh sb="29" eb="32">
      <t>キジュンチ</t>
    </rPh>
    <rPh sb="33" eb="35">
      <t>シャシン</t>
    </rPh>
    <rPh sb="35" eb="36">
      <t>ハ</t>
    </rPh>
    <rPh sb="37" eb="38">
      <t>ツ</t>
    </rPh>
    <phoneticPr fontId="20"/>
  </si>
  <si>
    <t>ブレーキの銘板の写真貼り付け（左側）</t>
    <rPh sb="15" eb="16">
      <t>ヒダリ</t>
    </rPh>
    <phoneticPr fontId="20"/>
  </si>
  <si>
    <t>±60</t>
    <phoneticPr fontId="20"/>
  </si>
  <si>
    <t>±60</t>
    <phoneticPr fontId="20"/>
  </si>
  <si>
    <t>シール部から油が流出していること。</t>
    <rPh sb="3" eb="4">
      <t>ブ</t>
    </rPh>
    <rPh sb="6" eb="7">
      <t>アブラ</t>
    </rPh>
    <rPh sb="8" eb="10">
      <t>リュウシュツ</t>
    </rPh>
    <phoneticPr fontId="20"/>
  </si>
  <si>
    <t>目視及び触診により確認する｡</t>
    <rPh sb="0" eb="2">
      <t>モクシ</t>
    </rPh>
    <rPh sb="2" eb="3">
      <t>オヨ</t>
    </rPh>
    <rPh sb="4" eb="6">
      <t>ショクシン</t>
    </rPh>
    <rPh sb="9" eb="11">
      <t>カクニン</t>
    </rPh>
    <phoneticPr fontId="20"/>
  </si>
  <si>
    <t>基盤等に記載されたプログラム型式が、大臣認定をうけたものと異なること。（保守ツール）</t>
    <rPh sb="0" eb="2">
      <t>キバン</t>
    </rPh>
    <rPh sb="2" eb="3">
      <t>トウ</t>
    </rPh>
    <rPh sb="4" eb="6">
      <t>キサイ</t>
    </rPh>
    <rPh sb="14" eb="16">
      <t>カタシキ</t>
    </rPh>
    <rPh sb="18" eb="20">
      <t>ダイジン</t>
    </rPh>
    <rPh sb="20" eb="22">
      <t>ニンテイ</t>
    </rPh>
    <rPh sb="29" eb="30">
      <t>コト</t>
    </rPh>
    <rPh sb="36" eb="38">
      <t>ホシュ</t>
    </rPh>
    <phoneticPr fontId="20"/>
  </si>
  <si>
    <t>片側ブレーキによる無負荷上昇時のかご停止距離を測定し、前回の定期検査時からの変化量を確認する。</t>
    <rPh sb="0" eb="2">
      <t>カタガワ</t>
    </rPh>
    <rPh sb="9" eb="12">
      <t>ムフカ</t>
    </rPh>
    <rPh sb="12" eb="14">
      <t>ジョウショウ</t>
    </rPh>
    <rPh sb="14" eb="15">
      <t>ジ</t>
    </rPh>
    <rPh sb="18" eb="20">
      <t>テイシ</t>
    </rPh>
    <rPh sb="20" eb="22">
      <t>キョリ</t>
    </rPh>
    <rPh sb="23" eb="25">
      <t>ソクテイ</t>
    </rPh>
    <rPh sb="27" eb="29">
      <t>ゼンカイ</t>
    </rPh>
    <rPh sb="30" eb="32">
      <t>テイキ</t>
    </rPh>
    <rPh sb="32" eb="34">
      <t>ケンサ</t>
    </rPh>
    <rPh sb="34" eb="35">
      <t>ジ</t>
    </rPh>
    <rPh sb="38" eb="40">
      <t>ヘンカ</t>
    </rPh>
    <rPh sb="40" eb="41">
      <t>リョウ</t>
    </rPh>
    <rPh sb="42" eb="44">
      <t>カクニン</t>
    </rPh>
    <phoneticPr fontId="20"/>
  </si>
  <si>
    <t>ブレーキ開放時及び締結時の動作感知装置の接点信号を確認する。</t>
    <rPh sb="4" eb="6">
      <t>カイホウ</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</si>
  <si>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ブレーキの開閉と接点信号が一致していないこと。</t>
    <rPh sb="5" eb="7">
      <t>カイヘイ</t>
    </rPh>
    <rPh sb="8" eb="10">
      <t>セッテン</t>
    </rPh>
    <rPh sb="10" eb="12">
      <t>シンゴウ</t>
    </rPh>
    <rPh sb="13" eb="15">
      <t>イッチ</t>
    </rPh>
    <phoneticPr fontId="20"/>
  </si>
  <si>
    <t>パッドの厚さの状況</t>
    <rPh sb="4" eb="5">
      <t>アツ</t>
    </rPh>
    <rPh sb="7" eb="9">
      <t>ジョウキョウ</t>
    </rPh>
    <phoneticPr fontId="20"/>
  </si>
  <si>
    <t>令和</t>
    <rPh sb="0" eb="1">
      <t>レイ</t>
    </rPh>
    <rPh sb="1" eb="2">
      <t>ワ</t>
    </rPh>
    <phoneticPr fontId="20"/>
  </si>
  <si>
    <t>ENNNUN-2462</t>
    <phoneticPr fontId="20"/>
  </si>
  <si>
    <t>DBNVM-1A</t>
    <phoneticPr fontId="20"/>
  </si>
  <si>
    <t>20229AAA</t>
    <phoneticPr fontId="20"/>
  </si>
  <si>
    <t>ENNNUN-2463</t>
    <phoneticPr fontId="20"/>
  </si>
  <si>
    <t>DBNVM-2A</t>
    <phoneticPr fontId="20"/>
  </si>
  <si>
    <t>JAA26807CEZ164</t>
    <phoneticPr fontId="20"/>
  </si>
  <si>
    <t>S1,S2,UDX</t>
    <phoneticPr fontId="20"/>
  </si>
  <si>
    <t>発行 :令和  1年11月22日Ver.5T</t>
    <rPh sb="4" eb="5">
      <t>レイ</t>
    </rPh>
    <rPh sb="5" eb="6">
      <t>ワ</t>
    </rPh>
    <phoneticPr fontId="20"/>
  </si>
  <si>
    <t>～</t>
    <phoneticPr fontId="20"/>
  </si>
  <si>
    <t>数式</t>
    <rPh sb="0" eb="2">
      <t>スウシキ</t>
    </rPh>
    <phoneticPr fontId="20"/>
  </si>
  <si>
    <t>入力規制</t>
    <rPh sb="0" eb="2">
      <t>ニュウリョク</t>
    </rPh>
    <rPh sb="2" eb="4">
      <t>キセイ</t>
    </rPh>
    <phoneticPr fontId="20"/>
  </si>
  <si>
    <t>型式</t>
    <phoneticPr fontId="20"/>
  </si>
  <si>
    <t>T3.5</t>
    <phoneticPr fontId="20"/>
  </si>
  <si>
    <t>T5.2</t>
    <phoneticPr fontId="20"/>
  </si>
  <si>
    <t>T6.8</t>
    <phoneticPr fontId="20"/>
  </si>
  <si>
    <t>パッド溝に0.5mmのピアノ線が入る。</t>
    <rPh sb="3" eb="4">
      <t>ミゾ</t>
    </rPh>
    <rPh sb="14" eb="15">
      <t>セン</t>
    </rPh>
    <rPh sb="16" eb="17">
      <t>ハイ</t>
    </rPh>
    <phoneticPr fontId="20"/>
  </si>
  <si>
    <t>パッド溝が見えるが0.5mmのピアノ線は入らない。</t>
    <rPh sb="3" eb="4">
      <t>ミゾ</t>
    </rPh>
    <rPh sb="5" eb="6">
      <t>ミ</t>
    </rPh>
    <rPh sb="18" eb="19">
      <t>セン</t>
    </rPh>
    <rPh sb="20" eb="21">
      <t>ハイ</t>
    </rPh>
    <phoneticPr fontId="20"/>
  </si>
  <si>
    <t>規定部品の形式</t>
  </si>
  <si>
    <t>通番</t>
    <rPh sb="0" eb="2">
      <t>ツウバン</t>
    </rPh>
    <phoneticPr fontId="30"/>
  </si>
  <si>
    <t>■番号■</t>
    <rPh sb="1" eb="3">
      <t>バンゴウ</t>
    </rPh>
    <phoneticPr fontId="20"/>
  </si>
  <si>
    <t>検査項目</t>
    <phoneticPr fontId="20"/>
  </si>
  <si>
    <t>検査事項1</t>
    <phoneticPr fontId="20"/>
  </si>
  <si>
    <t>検査事項2</t>
  </si>
  <si>
    <t>検査事項3</t>
  </si>
  <si>
    <t>(3)</t>
  </si>
  <si>
    <t>制御盤  型式</t>
    <phoneticPr fontId="20"/>
  </si>
  <si>
    <t>型式</t>
  </si>
  <si>
    <t>なし</t>
    <phoneticPr fontId="20"/>
  </si>
  <si>
    <t>(2)</t>
  </si>
  <si>
    <t>安全制御ﾌﾟﾛｸﾞﾗﾑ</t>
    <phoneticPr fontId="20"/>
  </si>
  <si>
    <t>電磁接触器の経年</t>
    <phoneticPr fontId="20"/>
  </si>
  <si>
    <t>つま先保護板</t>
    <phoneticPr fontId="20"/>
  </si>
  <si>
    <t>取付けの状況</t>
    <phoneticPr fontId="20"/>
  </si>
  <si>
    <t>長さ</t>
    <phoneticPr fontId="20"/>
  </si>
  <si>
    <t>(4)</t>
  </si>
  <si>
    <t>特定距離感知装置</t>
    <phoneticPr fontId="20"/>
  </si>
  <si>
    <t>動作確認</t>
    <phoneticPr fontId="20"/>
  </si>
  <si>
    <t>劣化の状況</t>
    <phoneticPr fontId="20"/>
  </si>
  <si>
    <t>(5)</t>
  </si>
  <si>
    <t>部品</t>
    <phoneticPr fontId="20"/>
  </si>
  <si>
    <t>(6)</t>
  </si>
  <si>
    <t>巻上機</t>
  </si>
  <si>
    <t>しゅう動面の油の付着の状況</t>
    <phoneticPr fontId="20"/>
  </si>
  <si>
    <t>油の流出状況</t>
    <phoneticPr fontId="20"/>
  </si>
  <si>
    <t>(7)</t>
  </si>
  <si>
    <t>ﾌﾞﾚｰｷ</t>
    <phoneticPr fontId="20"/>
  </si>
  <si>
    <t>制動力の状況</t>
    <phoneticPr fontId="20"/>
  </si>
  <si>
    <t>ﾊﾟｯﾄﾞの厚さの状況</t>
    <phoneticPr fontId="20"/>
  </si>
  <si>
    <t>(8)</t>
  </si>
  <si>
    <t>ﾌﾞﾚｰｷﾊﾟｯﾄﾞの動作感知装置</t>
    <phoneticPr fontId="20"/>
  </si>
  <si>
    <t>作動の状況</t>
    <phoneticPr fontId="20"/>
  </si>
  <si>
    <t>寿命</t>
    <phoneticPr fontId="20"/>
  </si>
  <si>
    <t>検査項目プルダウン(1)</t>
    <phoneticPr fontId="20"/>
  </si>
  <si>
    <t>検査項目プルダウン(2)</t>
  </si>
  <si>
    <t>検査項目プルダウン(3)</t>
  </si>
  <si>
    <t>検査項目プルダウン(4)</t>
  </si>
  <si>
    <t>検査項目プルダウン(5)</t>
  </si>
  <si>
    <t>要是正：隙間が3mm以下であること。（治工具1段目が入らないこと。）</t>
    <rPh sb="0" eb="1">
      <t>ヨウ</t>
    </rPh>
    <rPh sb="1" eb="3">
      <t>ゼセイ</t>
    </rPh>
    <rPh sb="4" eb="6">
      <t>スキマ</t>
    </rPh>
    <rPh sb="10" eb="12">
      <t>イカ</t>
    </rPh>
    <rPh sb="19" eb="22">
      <t>ジコウグ</t>
    </rPh>
    <rPh sb="23" eb="25">
      <t>ダンメ</t>
    </rPh>
    <rPh sb="26" eb="27">
      <t>ハイ</t>
    </rPh>
    <phoneticPr fontId="20"/>
  </si>
  <si>
    <t>要重点点検：隙間が3.5mm以下であること。（治工具1段目が入るが2段目が入らないこと。）</t>
    <rPh sb="0" eb="1">
      <t>ヨウ</t>
    </rPh>
    <rPh sb="1" eb="3">
      <t>ジュウテン</t>
    </rPh>
    <rPh sb="3" eb="5">
      <t>テンケン</t>
    </rPh>
    <rPh sb="6" eb="8">
      <t>スキマ</t>
    </rPh>
    <rPh sb="14" eb="16">
      <t>イカ</t>
    </rPh>
    <rPh sb="23" eb="26">
      <t>ジコウグ</t>
    </rPh>
    <rPh sb="27" eb="29">
      <t>ダンメ</t>
    </rPh>
    <rPh sb="30" eb="31">
      <t>ハイ</t>
    </rPh>
    <rPh sb="34" eb="36">
      <t>ダンメ</t>
    </rPh>
    <rPh sb="37" eb="38">
      <t>ハイ</t>
    </rPh>
    <phoneticPr fontId="20"/>
  </si>
  <si>
    <t>(9)</t>
  </si>
  <si>
    <t>かご戸ｽｲｯﾁ</t>
    <phoneticPr fontId="20"/>
  </si>
  <si>
    <t>スイッチ全閉位置からの距離</t>
    <phoneticPr fontId="20"/>
  </si>
  <si>
    <t>上記(1)～(9)の検査結果で｢要是正｣又は｢要重点点検｣および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32" eb="34">
      <t>ベッキ</t>
    </rPh>
    <rPh sb="34" eb="35">
      <t>ダイ</t>
    </rPh>
    <rPh sb="35" eb="37">
      <t>イチゴウ</t>
    </rPh>
    <rPh sb="57" eb="59">
      <t>ケンサ</t>
    </rPh>
    <rPh sb="59" eb="61">
      <t>ケッカ</t>
    </rPh>
    <rPh sb="63" eb="64">
      <t>ヨウ</t>
    </rPh>
    <rPh sb="64" eb="66">
      <t>ゼセイ</t>
    </rPh>
    <rPh sb="67" eb="68">
      <t>マタ</t>
    </rPh>
    <rPh sb="70" eb="71">
      <t>ヨウ</t>
    </rPh>
    <rPh sb="71" eb="73">
      <t>ジュウテン</t>
    </rPh>
    <rPh sb="73" eb="75">
      <t>テンケン</t>
    </rPh>
    <rPh sb="77" eb="79">
      <t>ハンテイ</t>
    </rPh>
    <rPh sb="82" eb="84">
      <t>バアイ</t>
    </rPh>
    <rPh sb="86" eb="88">
      <t>ベッキ</t>
    </rPh>
    <rPh sb="88" eb="89">
      <t>ダイ</t>
    </rPh>
    <rPh sb="89" eb="91">
      <t>イチゴウ</t>
    </rPh>
    <rPh sb="97" eb="98">
      <t>ト</t>
    </rPh>
    <rPh sb="98" eb="99">
      <t>カイ</t>
    </rPh>
    <rPh sb="99" eb="101">
      <t>ソウコウ</t>
    </rPh>
    <rPh sb="101" eb="103">
      <t>ホゴ</t>
    </rPh>
    <rPh sb="103" eb="105">
      <t>ソウチ</t>
    </rPh>
    <rPh sb="107" eb="109">
      <t>ケンサ</t>
    </rPh>
    <rPh sb="109" eb="111">
      <t>ケッカ</t>
    </rPh>
    <rPh sb="113" eb="114">
      <t>ヨウ</t>
    </rPh>
    <rPh sb="114" eb="116">
      <t>ゼセイ</t>
    </rPh>
    <rPh sb="117" eb="118">
      <t>マタ</t>
    </rPh>
    <rPh sb="120" eb="121">
      <t>ヨウ</t>
    </rPh>
    <rPh sb="121" eb="123">
      <t>ジュウテン</t>
    </rPh>
    <rPh sb="123" eb="125">
      <t>テンケン</t>
    </rPh>
    <rPh sb="127" eb="129">
      <t>ハンテイ</t>
    </rPh>
    <phoneticPr fontId="20"/>
  </si>
  <si>
    <t>21311ACF/21310ACW型 (DBNVM-1,2,1A,2A)、
21311ACF/21310ACT型  (DBNVM-1,2,3,1A,2A)、
21311ACF/21310ACV型 (DBNVM-3)</t>
    <rPh sb="17" eb="18">
      <t>カタ</t>
    </rPh>
    <rPh sb="55" eb="56">
      <t>カタ</t>
    </rPh>
    <rPh sb="96" eb="97">
      <t>カタ</t>
    </rPh>
    <phoneticPr fontId="20"/>
  </si>
  <si>
    <t>ENNNUN-2462</t>
  </si>
  <si>
    <t>規定値以内の位置で動作しないこと。　　　　　　　　　　</t>
    <rPh sb="0" eb="2">
      <t>キテイ</t>
    </rPh>
    <rPh sb="2" eb="3">
      <t>チ</t>
    </rPh>
    <rPh sb="3" eb="5">
      <t>イナイ</t>
    </rPh>
    <rPh sb="6" eb="8">
      <t>イチ</t>
    </rPh>
    <rPh sb="9" eb="11">
      <t>ドウサ</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</si>
</sst>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name val="ＭＳ Ｐゴシック"/>
      <family val="3"/>
      <charset val="128"/>
    </font>
    <font>
      <sz val="11"/>
      <color theme="1"/>
      <name val="ＭＳ Ｐゴシック"/>
      <family val="2"/>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9" tint="0.59999389629810485"/>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theme="1"/>
      </left>
      <right/>
      <top/>
      <bottom/>
      <diagonal/>
    </border>
    <border>
      <left style="thin">
        <color theme="1"/>
      </left>
      <right/>
      <top/>
      <bottom style="hair">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hair">
        <color theme="1"/>
      </right>
      <top style="medium">
        <color indexed="64"/>
      </top>
      <bottom style="hair">
        <color theme="1"/>
      </bottom>
      <diagonal/>
    </border>
    <border>
      <left style="hair">
        <color theme="1"/>
      </left>
      <right style="hair">
        <color theme="1"/>
      </right>
      <top style="medium">
        <color indexed="64"/>
      </top>
      <bottom style="hair">
        <color theme="1"/>
      </bottom>
      <diagonal/>
    </border>
    <border>
      <left style="hair">
        <color theme="1"/>
      </left>
      <right style="medium">
        <color indexed="64"/>
      </right>
      <top style="medium">
        <color indexed="64"/>
      </top>
      <bottom style="hair">
        <color theme="1"/>
      </bottom>
      <diagonal/>
    </border>
    <border>
      <left style="medium">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medium">
        <color indexed="64"/>
      </right>
      <top style="hair">
        <color theme="1"/>
      </top>
      <bottom style="hair">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right/>
      <top style="hair">
        <color theme="1"/>
      </top>
      <bottom/>
      <diagonal/>
    </border>
    <border>
      <left/>
      <right/>
      <top/>
      <bottom style="thin">
        <color theme="1"/>
      </bottom>
      <diagonal/>
    </border>
    <border>
      <left/>
      <right/>
      <top style="thin">
        <color theme="1"/>
      </top>
      <bottom/>
      <diagonal/>
    </border>
    <border>
      <left style="thin">
        <color indexed="64"/>
      </left>
      <right/>
      <top style="hair">
        <color theme="1"/>
      </top>
      <bottom/>
      <diagonal/>
    </border>
    <border>
      <left/>
      <right style="thin">
        <color indexed="64"/>
      </right>
      <top style="hair">
        <color theme="1"/>
      </top>
      <bottom/>
      <diagonal/>
    </border>
    <border>
      <left/>
      <right/>
      <top/>
      <bottom style="hair">
        <color theme="1"/>
      </bottom>
      <diagonal/>
    </border>
    <border>
      <left style="thin">
        <color indexed="64"/>
      </left>
      <right/>
      <top/>
      <bottom style="hair">
        <color theme="1"/>
      </bottom>
      <diagonal/>
    </border>
    <border>
      <left style="thin">
        <color indexed="64"/>
      </left>
      <right/>
      <top style="hair">
        <color theme="1"/>
      </top>
      <bottom style="hair">
        <color indexed="64"/>
      </bottom>
      <diagonal/>
    </border>
    <border>
      <left/>
      <right/>
      <top style="hair">
        <color theme="1"/>
      </top>
      <bottom style="hair">
        <color indexed="64"/>
      </bottom>
      <diagonal/>
    </border>
    <border>
      <left/>
      <right style="thin">
        <color indexed="64"/>
      </right>
      <top style="hair">
        <color theme="1"/>
      </top>
      <bottom style="hair">
        <color indexed="64"/>
      </bottom>
      <diagonal/>
    </border>
    <border>
      <left/>
      <right style="thin">
        <color indexed="64"/>
      </right>
      <top/>
      <bottom style="hair">
        <color theme="1"/>
      </bottom>
      <diagonal/>
    </border>
    <border>
      <left style="thin">
        <color theme="1"/>
      </left>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hair">
        <color indexed="64"/>
      </left>
      <right style="medium">
        <color indexed="64"/>
      </right>
      <top/>
      <bottom style="hair">
        <color theme="1"/>
      </bottom>
      <diagonal/>
    </border>
    <border>
      <left style="hair">
        <color indexed="64"/>
      </left>
      <right style="hair">
        <color indexed="64"/>
      </right>
      <top style="hair">
        <color theme="1"/>
      </top>
      <bottom/>
      <diagonal/>
    </border>
    <border>
      <left style="hair">
        <color indexed="64"/>
      </left>
      <right style="medium">
        <color indexed="64"/>
      </right>
      <top style="hair">
        <color theme="1"/>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9" fillId="0" borderId="0"/>
    <xf numFmtId="0" fontId="29" fillId="0" borderId="0"/>
  </cellStyleXfs>
  <cellXfs count="549">
    <xf numFmtId="0" fontId="0" fillId="0" borderId="0" xfId="0">
      <alignment vertical="center"/>
    </xf>
    <xf numFmtId="0" fontId="1" fillId="0" borderId="0" xfId="0" applyFont="1">
      <alignment vertical="center"/>
    </xf>
    <xf numFmtId="0" fontId="20" fillId="0" borderId="0" xfId="0" applyFont="1">
      <alignment vertical="center"/>
    </xf>
    <xf numFmtId="0" fontId="22" fillId="0" borderId="0" xfId="0" applyFont="1">
      <alignment vertical="center"/>
    </xf>
    <xf numFmtId="0" fontId="20" fillId="0" borderId="0" xfId="0" applyFont="1" applyAlignment="1">
      <alignment vertical="center"/>
    </xf>
    <xf numFmtId="0" fontId="20" fillId="0" borderId="0" xfId="0" applyFont="1" applyBorder="1" applyAlignment="1">
      <alignment vertical="center"/>
    </xf>
    <xf numFmtId="3" fontId="20" fillId="0" borderId="0" xfId="0" applyNumberFormat="1" applyFont="1">
      <alignment vertical="center"/>
    </xf>
    <xf numFmtId="0" fontId="20" fillId="0" borderId="14" xfId="0" applyFont="1" applyBorder="1">
      <alignment vertical="center"/>
    </xf>
    <xf numFmtId="3" fontId="20" fillId="0" borderId="14" xfId="0" applyNumberFormat="1" applyFont="1" applyBorder="1">
      <alignment vertical="center"/>
    </xf>
    <xf numFmtId="0" fontId="20" fillId="0" borderId="14" xfId="0" applyFont="1" applyFill="1" applyBorder="1">
      <alignment vertical="center"/>
    </xf>
    <xf numFmtId="0" fontId="20" fillId="0" borderId="14" xfId="0" applyFont="1" applyBorder="1" applyAlignment="1">
      <alignment vertical="center"/>
    </xf>
    <xf numFmtId="0" fontId="20" fillId="0" borderId="14" xfId="0" applyFont="1" applyFill="1" applyBorder="1" applyAlignment="1">
      <alignment vertical="center"/>
    </xf>
    <xf numFmtId="0" fontId="20" fillId="0" borderId="0" xfId="0" applyFont="1" applyFill="1" applyBorder="1">
      <alignment vertical="center"/>
    </xf>
    <xf numFmtId="0" fontId="20" fillId="0" borderId="0" xfId="0" applyFont="1" applyBorder="1">
      <alignment vertical="center"/>
    </xf>
    <xf numFmtId="0" fontId="20" fillId="0" borderId="75" xfId="0" applyFont="1" applyBorder="1">
      <alignment vertical="center"/>
    </xf>
    <xf numFmtId="0" fontId="20" fillId="0" borderId="76" xfId="0" applyFont="1" applyBorder="1">
      <alignment vertical="center"/>
    </xf>
    <xf numFmtId="3" fontId="20" fillId="0" borderId="0" xfId="0" applyNumberFormat="1" applyFont="1" applyBorder="1">
      <alignment vertical="center"/>
    </xf>
    <xf numFmtId="0" fontId="20" fillId="0" borderId="15" xfId="0" applyFont="1" applyBorder="1">
      <alignment vertical="center"/>
    </xf>
    <xf numFmtId="176" fontId="20" fillId="0" borderId="15" xfId="0" applyNumberFormat="1" applyFont="1" applyBorder="1">
      <alignment vertical="center"/>
    </xf>
    <xf numFmtId="0" fontId="20" fillId="0" borderId="0" xfId="0" applyFont="1" applyFill="1" applyBorder="1" applyAlignment="1">
      <alignment vertical="center"/>
    </xf>
    <xf numFmtId="0" fontId="20" fillId="0" borderId="46" xfId="0" applyFont="1" applyBorder="1">
      <alignment vertical="center"/>
    </xf>
    <xf numFmtId="49" fontId="20" fillId="0" borderId="46" xfId="0" applyNumberFormat="1" applyFont="1" applyBorder="1">
      <alignment vertical="center"/>
    </xf>
    <xf numFmtId="0" fontId="20" fillId="25" borderId="14" xfId="0" applyFont="1" applyFill="1" applyBorder="1">
      <alignment vertical="center"/>
    </xf>
    <xf numFmtId="0" fontId="20" fillId="24" borderId="0" xfId="0" applyFont="1" applyFill="1">
      <alignment vertical="center"/>
    </xf>
    <xf numFmtId="0" fontId="20" fillId="25" borderId="0" xfId="0" applyFont="1" applyFill="1">
      <alignment vertical="center"/>
    </xf>
    <xf numFmtId="0" fontId="20" fillId="25" borderId="15" xfId="0" applyFont="1" applyFill="1" applyBorder="1">
      <alignment vertical="center"/>
    </xf>
    <xf numFmtId="0" fontId="20" fillId="25" borderId="16" xfId="0" applyFont="1" applyFill="1" applyBorder="1">
      <alignment vertical="center"/>
    </xf>
    <xf numFmtId="0" fontId="20" fillId="25" borderId="20" xfId="0" applyFont="1" applyFill="1" applyBorder="1">
      <alignment vertical="center"/>
    </xf>
    <xf numFmtId="176" fontId="20" fillId="25" borderId="14" xfId="0" applyNumberFormat="1" applyFont="1" applyFill="1" applyBorder="1">
      <alignment vertical="center"/>
    </xf>
    <xf numFmtId="176" fontId="20" fillId="25" borderId="15" xfId="0" applyNumberFormat="1" applyFont="1" applyFill="1" applyBorder="1">
      <alignment vertical="center"/>
    </xf>
    <xf numFmtId="0" fontId="20" fillId="25" borderId="14" xfId="0" applyFont="1" applyFill="1" applyBorder="1" applyAlignment="1">
      <alignment vertical="center"/>
    </xf>
    <xf numFmtId="0" fontId="1" fillId="0" borderId="0" xfId="0" applyFont="1" applyProtection="1">
      <alignment vertical="center"/>
      <protection hidden="1"/>
    </xf>
    <xf numFmtId="0" fontId="1" fillId="0" borderId="0" xfId="0" applyFont="1" applyFill="1" applyProtection="1">
      <alignment vertical="center"/>
      <protection hidden="1"/>
    </xf>
    <xf numFmtId="0" fontId="25" fillId="0" borderId="0"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0" xfId="0" applyFont="1" applyFill="1" applyBorder="1" applyProtection="1">
      <alignment vertical="center"/>
      <protection hidden="1"/>
    </xf>
    <xf numFmtId="0" fontId="27" fillId="0"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21" fillId="0" borderId="0" xfId="0" applyFont="1" applyFill="1" applyBorder="1" applyAlignment="1" applyProtection="1">
      <protection hidden="1"/>
    </xf>
    <xf numFmtId="0" fontId="0" fillId="0" borderId="0" xfId="0" applyFill="1" applyBorder="1" applyAlignment="1" applyProtection="1">
      <alignment vertical="center"/>
      <protection hidden="1"/>
    </xf>
    <xf numFmtId="0" fontId="0" fillId="0" borderId="0" xfId="0" applyFont="1" applyFill="1" applyBorder="1" applyAlignment="1" applyProtection="1">
      <protection hidden="1"/>
    </xf>
    <xf numFmtId="0" fontId="1" fillId="0" borderId="0" xfId="0" applyFont="1" applyFill="1" applyBorder="1" applyAlignment="1" applyProtection="1">
      <protection hidden="1"/>
    </xf>
    <xf numFmtId="0" fontId="21"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horizontal="center"/>
      <protection hidden="1"/>
    </xf>
    <xf numFmtId="0" fontId="21" fillId="0" borderId="0" xfId="0" applyFont="1" applyFill="1" applyBorder="1" applyAlignment="1" applyProtection="1">
      <alignment vertical="center"/>
      <protection hidden="1"/>
    </xf>
    <xf numFmtId="0" fontId="1" fillId="0" borderId="27" xfId="0" applyFont="1" applyFill="1" applyBorder="1" applyProtection="1">
      <alignment vertical="center"/>
      <protection hidden="1"/>
    </xf>
    <xf numFmtId="0" fontId="21" fillId="0" borderId="26" xfId="0" applyFont="1" applyFill="1" applyBorder="1" applyAlignment="1" applyProtection="1">
      <alignment vertical="center"/>
      <protection hidden="1"/>
    </xf>
    <xf numFmtId="0" fontId="21" fillId="0" borderId="22"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0" fontId="1" fillId="0" borderId="0" xfId="0" applyFont="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 fillId="0" borderId="22" xfId="0" applyFont="1" applyFill="1" applyBorder="1" applyProtection="1">
      <alignment vertical="center"/>
      <protection hidden="1"/>
    </xf>
    <xf numFmtId="0" fontId="1" fillId="0" borderId="1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21" fillId="0" borderId="0" xfId="0" applyFont="1" applyFill="1" applyBorder="1" applyAlignment="1" applyProtection="1">
      <alignment horizontal="left" vertical="center"/>
      <protection hidden="1"/>
    </xf>
    <xf numFmtId="0" fontId="1" fillId="0" borderId="10"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24" xfId="0" applyFont="1" applyFill="1" applyBorder="1" applyAlignment="1" applyProtection="1">
      <alignment vertical="center"/>
      <protection hidden="1"/>
    </xf>
    <xf numFmtId="0" fontId="1" fillId="0" borderId="13" xfId="0" applyFont="1" applyFill="1" applyBorder="1" applyProtection="1">
      <alignment vertical="center"/>
      <protection hidden="1"/>
    </xf>
    <xf numFmtId="0" fontId="28" fillId="0" borderId="13"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1" fillId="0" borderId="13" xfId="0" applyFont="1" applyFill="1" applyBorder="1" applyAlignment="1" applyProtection="1">
      <alignment vertical="center"/>
      <protection hidden="1"/>
    </xf>
    <xf numFmtId="0" fontId="1" fillId="0" borderId="25"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21"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1" fillId="0" borderId="12" xfId="0" applyFont="1" applyFill="1" applyBorder="1" applyAlignment="1" applyProtection="1">
      <alignment vertical="center"/>
      <protection hidden="1"/>
    </xf>
    <xf numFmtId="0" fontId="1" fillId="0" borderId="19" xfId="0" applyFont="1" applyFill="1" applyBorder="1" applyAlignment="1" applyProtection="1">
      <alignment vertical="center"/>
      <protection hidden="1"/>
    </xf>
    <xf numFmtId="0" fontId="1" fillId="0" borderId="10" xfId="0" applyFont="1" applyFill="1" applyBorder="1" applyProtection="1">
      <alignment vertical="center"/>
      <protection hidden="1"/>
    </xf>
    <xf numFmtId="0" fontId="0" fillId="0" borderId="0" xfId="0"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1" fillId="0" borderId="20" xfId="0"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21" fillId="0" borderId="12" xfId="0" applyFont="1" applyFill="1" applyBorder="1" applyAlignment="1" applyProtection="1">
      <protection hidden="1"/>
    </xf>
    <xf numFmtId="0" fontId="1" fillId="0" borderId="12" xfId="0" applyFont="1" applyFill="1" applyBorder="1" applyProtection="1">
      <alignment vertical="center"/>
      <protection hidden="1"/>
    </xf>
    <xf numFmtId="0" fontId="22" fillId="0" borderId="12" xfId="0" applyFont="1" applyFill="1" applyBorder="1" applyAlignment="1" applyProtection="1">
      <protection hidden="1"/>
    </xf>
    <xf numFmtId="0" fontId="21" fillId="0" borderId="11"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center"/>
      <protection hidden="1"/>
    </xf>
    <xf numFmtId="0" fontId="22" fillId="0" borderId="13" xfId="0" applyFont="1" applyFill="1" applyBorder="1" applyAlignment="1" applyProtection="1">
      <alignment horizontal="center"/>
      <protection hidden="1"/>
    </xf>
    <xf numFmtId="0" fontId="21" fillId="0" borderId="18" xfId="0" applyFont="1" applyFill="1" applyBorder="1" applyAlignment="1" applyProtection="1">
      <protection hidden="1"/>
    </xf>
    <xf numFmtId="0" fontId="22" fillId="0" borderId="18" xfId="0" applyFont="1" applyFill="1" applyBorder="1" applyAlignment="1" applyProtection="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24" xfId="0" applyFont="1" applyFill="1" applyBorder="1" applyAlignment="1" applyProtection="1">
      <alignment vertical="center" wrapText="1"/>
      <protection hidden="1"/>
    </xf>
    <xf numFmtId="0" fontId="21" fillId="0" borderId="25" xfId="0" applyFont="1" applyFill="1" applyBorder="1" applyAlignment="1" applyProtection="1">
      <alignment vertical="center" wrapText="1"/>
      <protection hidden="1"/>
    </xf>
    <xf numFmtId="0" fontId="21" fillId="0" borderId="24" xfId="0" applyFont="1" applyFill="1" applyBorder="1" applyAlignment="1" applyProtection="1">
      <alignment vertical="center"/>
      <protection hidden="1"/>
    </xf>
    <xf numFmtId="0" fontId="21" fillId="0" borderId="25" xfId="0" applyFont="1" applyFill="1" applyBorder="1" applyAlignment="1" applyProtection="1">
      <alignment vertical="center"/>
      <protection hidden="1"/>
    </xf>
    <xf numFmtId="0" fontId="21" fillId="0" borderId="26" xfId="0" applyFont="1" applyFill="1" applyBorder="1" applyAlignment="1" applyProtection="1">
      <alignment vertical="top"/>
      <protection hidden="1"/>
    </xf>
    <xf numFmtId="0" fontId="21" fillId="0" borderId="22" xfId="0" applyFont="1" applyFill="1" applyBorder="1" applyAlignment="1" applyProtection="1">
      <alignment vertical="top"/>
      <protection hidden="1"/>
    </xf>
    <xf numFmtId="0" fontId="21" fillId="0" borderId="23" xfId="0" applyFont="1" applyFill="1" applyBorder="1" applyAlignment="1" applyProtection="1">
      <alignment vertical="top"/>
      <protection hidden="1"/>
    </xf>
    <xf numFmtId="0" fontId="21" fillId="0" borderId="10" xfId="0" applyFont="1" applyFill="1" applyBorder="1" applyAlignment="1" applyProtection="1">
      <alignment vertical="top"/>
      <protection hidden="1"/>
    </xf>
    <xf numFmtId="0" fontId="21" fillId="0" borderId="11" xfId="0" applyFont="1" applyFill="1" applyBorder="1" applyAlignment="1" applyProtection="1">
      <alignment vertical="top"/>
      <protection hidden="1"/>
    </xf>
    <xf numFmtId="0" fontId="22" fillId="0" borderId="10" xfId="0" applyFont="1" applyFill="1" applyBorder="1" applyAlignment="1" applyProtection="1">
      <alignment vertical="top" wrapText="1"/>
      <protection hidden="1"/>
    </xf>
    <xf numFmtId="0" fontId="22" fillId="0" borderId="11" xfId="0" applyFont="1" applyFill="1" applyBorder="1" applyAlignment="1" applyProtection="1">
      <alignment vertical="top" wrapText="1"/>
      <protection hidden="1"/>
    </xf>
    <xf numFmtId="0" fontId="22" fillId="0" borderId="0" xfId="0" applyFont="1" applyFill="1" applyBorder="1" applyAlignment="1" applyProtection="1">
      <alignment vertical="top" wrapText="1"/>
      <protection hidden="1"/>
    </xf>
    <xf numFmtId="0" fontId="21" fillId="0" borderId="0" xfId="0" applyFont="1" applyFill="1" applyBorder="1" applyAlignment="1" applyProtection="1">
      <alignment vertical="top"/>
      <protection hidden="1"/>
    </xf>
    <xf numFmtId="0" fontId="23" fillId="0" borderId="12"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176" fontId="21" fillId="0" borderId="0" xfId="0" applyNumberFormat="1" applyFont="1" applyFill="1" applyBorder="1" applyAlignment="1" applyProtection="1">
      <protection hidden="1"/>
    </xf>
    <xf numFmtId="0" fontId="21" fillId="0" borderId="0" xfId="0" applyFont="1" applyFill="1" applyBorder="1" applyAlignment="1" applyProtection="1">
      <alignment horizontal="center" vertical="center"/>
      <protection hidden="1"/>
    </xf>
    <xf numFmtId="0" fontId="21" fillId="0" borderId="73" xfId="0" applyFont="1" applyFill="1" applyBorder="1" applyAlignment="1" applyProtection="1">
      <protection hidden="1"/>
    </xf>
    <xf numFmtId="0" fontId="21" fillId="0" borderId="11" xfId="0" applyFont="1" applyFill="1" applyBorder="1" applyAlignment="1" applyProtection="1">
      <alignment horizontal="center" vertical="center"/>
      <protection hidden="1"/>
    </xf>
    <xf numFmtId="0" fontId="21" fillId="0" borderId="74"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73"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7" fillId="0" borderId="0" xfId="0" applyFont="1" applyFill="1" applyBorder="1" applyAlignment="1" applyProtection="1">
      <protection locked="0" hidden="1"/>
    </xf>
    <xf numFmtId="0" fontId="1" fillId="0" borderId="10" xfId="0" applyFont="1" applyFill="1" applyBorder="1" applyAlignment="1" applyProtection="1">
      <alignment vertical="center" wrapText="1"/>
      <protection hidden="1"/>
    </xf>
    <xf numFmtId="0" fontId="1" fillId="0" borderId="11" xfId="0" applyFont="1" applyFill="1" applyBorder="1" applyAlignment="1" applyProtection="1">
      <alignment vertical="center" wrapText="1"/>
      <protection hidden="1"/>
    </xf>
    <xf numFmtId="0" fontId="21" fillId="0" borderId="10" xfId="0" applyFont="1" applyFill="1" applyBorder="1" applyProtection="1">
      <alignment vertical="center"/>
      <protection hidden="1"/>
    </xf>
    <xf numFmtId="0" fontId="21" fillId="0" borderId="0" xfId="0" applyFont="1" applyFill="1" applyBorder="1" applyProtection="1">
      <alignment vertical="center"/>
      <protection hidden="1"/>
    </xf>
    <xf numFmtId="0" fontId="7"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1" fillId="0" borderId="11" xfId="0" applyFont="1" applyFill="1" applyBorder="1" applyProtection="1">
      <alignment vertical="center"/>
      <protection hidden="1"/>
    </xf>
    <xf numFmtId="0" fontId="21" fillId="0" borderId="17" xfId="0" applyFont="1" applyFill="1" applyBorder="1" applyAlignment="1" applyProtection="1">
      <alignment vertical="top"/>
      <protection hidden="1"/>
    </xf>
    <xf numFmtId="0" fontId="21" fillId="0" borderId="12"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21" fillId="0" borderId="0" xfId="0" applyFont="1" applyFill="1" applyBorder="1" applyAlignment="1" applyProtection="1">
      <alignment wrapText="1"/>
      <protection hidden="1"/>
    </xf>
    <xf numFmtId="0" fontId="21" fillId="0" borderId="20"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29" xfId="0" applyFont="1" applyFill="1" applyBorder="1" applyAlignment="1" applyProtection="1">
      <alignment vertical="top"/>
      <protection hidden="1"/>
    </xf>
    <xf numFmtId="0" fontId="21" fillId="0" borderId="21" xfId="0" applyFont="1" applyFill="1" applyBorder="1" applyAlignment="1" applyProtection="1">
      <alignment vertical="top"/>
      <protection hidden="1"/>
    </xf>
    <xf numFmtId="0" fontId="21" fillId="0" borderId="0" xfId="0" applyFont="1" applyFill="1" applyBorder="1" applyAlignment="1" applyProtection="1">
      <alignment horizontal="center" vertical="top"/>
      <protection hidden="1"/>
    </xf>
    <xf numFmtId="0" fontId="21" fillId="0" borderId="30" xfId="0" applyFont="1" applyFill="1" applyBorder="1" applyAlignment="1" applyProtection="1">
      <alignment vertical="top"/>
      <protection hidden="1"/>
    </xf>
    <xf numFmtId="0" fontId="21" fillId="0" borderId="27" xfId="0" applyFont="1" applyFill="1" applyBorder="1" applyAlignment="1" applyProtection="1">
      <alignment vertical="top"/>
      <protection hidden="1"/>
    </xf>
    <xf numFmtId="0" fontId="21" fillId="0" borderId="28" xfId="0" applyFont="1" applyFill="1" applyBorder="1" applyAlignment="1" applyProtection="1">
      <alignment horizontal="center" vertical="top"/>
      <protection hidden="1"/>
    </xf>
    <xf numFmtId="49" fontId="21" fillId="0" borderId="0" xfId="0" applyNumberFormat="1"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21" fillId="0" borderId="0" xfId="0" applyFont="1" applyFill="1" applyBorder="1" applyAlignment="1" applyProtection="1">
      <alignment vertical="top"/>
      <protection locked="0" hidden="1"/>
    </xf>
    <xf numFmtId="0" fontId="21" fillId="0" borderId="31" xfId="0" applyFont="1" applyFill="1" applyBorder="1" applyAlignment="1" applyProtection="1">
      <alignment vertical="top"/>
      <protection hidden="1"/>
    </xf>
    <xf numFmtId="0" fontId="21" fillId="0" borderId="32"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0" xfId="0" applyFont="1" applyFill="1" applyProtection="1">
      <alignment vertical="center"/>
      <protection hidden="1"/>
    </xf>
    <xf numFmtId="0" fontId="0" fillId="0" borderId="14" xfId="0" applyBorder="1" applyAlignment="1">
      <alignment horizontal="center" vertical="center"/>
    </xf>
    <xf numFmtId="0" fontId="21" fillId="0" borderId="17"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wrapText="1"/>
      <protection hidden="1"/>
    </xf>
    <xf numFmtId="0" fontId="21" fillId="0" borderId="19" xfId="0" applyFont="1" applyFill="1" applyBorder="1" applyAlignment="1" applyProtection="1">
      <alignment horizontal="center" vertical="center" wrapText="1"/>
      <protection hidden="1"/>
    </xf>
    <xf numFmtId="0" fontId="21" fillId="0" borderId="10"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1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21" xfId="0" applyFont="1" applyFill="1" applyBorder="1" applyAlignment="1" applyProtection="1">
      <alignment horizontal="left" vertical="center"/>
      <protection hidden="1"/>
    </xf>
    <xf numFmtId="0" fontId="1" fillId="0" borderId="0" xfId="0" applyFont="1" applyFill="1" applyBorder="1" applyAlignment="1" applyProtection="1">
      <alignment horizontal="center" vertical="center"/>
      <protection locked="0" hidden="1"/>
    </xf>
    <xf numFmtId="0" fontId="1" fillId="0" borderId="18" xfId="0" applyFont="1" applyFill="1" applyBorder="1" applyAlignment="1" applyProtection="1">
      <alignment horizontal="center" vertical="center"/>
      <protection locked="0" hidden="1"/>
    </xf>
    <xf numFmtId="0" fontId="0" fillId="0" borderId="110" xfId="0" applyFont="1" applyFill="1" applyBorder="1" applyAlignment="1" applyProtection="1">
      <alignment horizontal="center" vertical="center"/>
      <protection hidden="1"/>
    </xf>
    <xf numFmtId="0" fontId="0" fillId="0" borderId="111" xfId="0" applyFont="1" applyFill="1" applyBorder="1" applyAlignment="1" applyProtection="1">
      <alignment horizontal="center" vertical="center"/>
      <protection hidden="1"/>
    </xf>
    <xf numFmtId="0" fontId="0" fillId="0" borderId="40" xfId="0" applyFont="1" applyFill="1" applyBorder="1" applyAlignment="1" applyProtection="1">
      <alignment horizontal="center" vertical="center"/>
      <protection hidden="1"/>
    </xf>
    <xf numFmtId="0" fontId="0" fillId="0" borderId="105" xfId="0" applyFont="1" applyFill="1" applyBorder="1" applyAlignment="1" applyProtection="1">
      <alignment horizontal="center" vertical="center"/>
      <protection hidden="1"/>
    </xf>
    <xf numFmtId="0" fontId="0" fillId="0" borderId="42" xfId="0" applyFont="1" applyFill="1" applyBorder="1" applyAlignment="1" applyProtection="1">
      <alignment horizontal="center" vertical="center"/>
      <protection hidden="1"/>
    </xf>
    <xf numFmtId="0" fontId="0" fillId="0" borderId="108" xfId="0" applyFont="1" applyFill="1" applyBorder="1" applyAlignment="1" applyProtection="1">
      <alignment horizontal="center" vertical="center"/>
      <protection hidden="1"/>
    </xf>
    <xf numFmtId="0" fontId="0" fillId="0" borderId="113" xfId="0" applyFont="1" applyFill="1" applyBorder="1" applyAlignment="1" applyProtection="1">
      <alignment horizontal="center" vertical="center"/>
      <protection hidden="1"/>
    </xf>
    <xf numFmtId="0" fontId="0" fillId="0" borderId="66" xfId="0" applyFont="1" applyFill="1" applyBorder="1" applyAlignment="1" applyProtection="1">
      <alignment horizontal="center" vertical="center"/>
      <protection hidden="1"/>
    </xf>
    <xf numFmtId="0" fontId="0" fillId="0" borderId="104" xfId="0" applyFont="1" applyFill="1" applyBorder="1" applyAlignment="1" applyProtection="1">
      <alignment horizontal="center" vertical="center"/>
      <protection hidden="1"/>
    </xf>
    <xf numFmtId="0" fontId="21" fillId="0" borderId="43"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45" xfId="0" applyFont="1" applyFill="1" applyBorder="1" applyAlignment="1" applyProtection="1">
      <alignment horizontal="center" vertical="center"/>
      <protection hidden="1"/>
    </xf>
    <xf numFmtId="38" fontId="0" fillId="0" borderId="39" xfId="33" applyFont="1" applyFill="1" applyBorder="1" applyAlignment="1" applyProtection="1">
      <alignment horizontal="center" vertical="center"/>
      <protection hidden="1"/>
    </xf>
    <xf numFmtId="38" fontId="0" fillId="0" borderId="104" xfId="33" applyFont="1" applyFill="1" applyBorder="1" applyAlignment="1" applyProtection="1">
      <alignment horizontal="center" vertical="center"/>
      <protection hidden="1"/>
    </xf>
    <xf numFmtId="38" fontId="0" fillId="0" borderId="40" xfId="33" applyFont="1" applyFill="1" applyBorder="1" applyAlignment="1" applyProtection="1">
      <alignment horizontal="center" vertical="center"/>
      <protection hidden="1"/>
    </xf>
    <xf numFmtId="38" fontId="0" fillId="0" borderId="105" xfId="33" applyFont="1" applyFill="1" applyBorder="1" applyAlignment="1" applyProtection="1">
      <alignment horizontal="center" vertical="center"/>
      <protection hidden="1"/>
    </xf>
    <xf numFmtId="38" fontId="0" fillId="0" borderId="42" xfId="33" applyFont="1" applyFill="1" applyBorder="1" applyAlignment="1" applyProtection="1">
      <alignment horizontal="center" vertical="center"/>
      <protection hidden="1"/>
    </xf>
    <xf numFmtId="38" fontId="0" fillId="0" borderId="108" xfId="33" applyFont="1" applyFill="1" applyBorder="1" applyAlignment="1" applyProtection="1">
      <alignment horizontal="center" vertical="center"/>
      <protection hidden="1"/>
    </xf>
    <xf numFmtId="0" fontId="21" fillId="0" borderId="43"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wrapText="1"/>
      <protection hidden="1"/>
    </xf>
    <xf numFmtId="0" fontId="21" fillId="0" borderId="45" xfId="0" applyFont="1" applyFill="1" applyBorder="1" applyAlignment="1" applyProtection="1">
      <alignment horizontal="left" vertical="center" wrapText="1"/>
      <protection hidden="1"/>
    </xf>
    <xf numFmtId="0" fontId="21" fillId="0" borderId="4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45" xfId="0" applyFont="1" applyFill="1" applyBorder="1" applyAlignment="1" applyProtection="1">
      <alignment horizontal="left" vertical="center"/>
      <protection hidden="1"/>
    </xf>
    <xf numFmtId="0" fontId="0" fillId="0" borderId="48" xfId="0" applyFont="1" applyFill="1" applyBorder="1" applyAlignment="1" applyProtection="1">
      <alignment horizontal="center" vertical="center"/>
      <protection locked="0" hidden="1"/>
    </xf>
    <xf numFmtId="0" fontId="0" fillId="0" borderId="113" xfId="0" applyFont="1" applyFill="1" applyBorder="1" applyAlignment="1" applyProtection="1">
      <alignment horizontal="center" vertical="center"/>
      <protection locked="0" hidden="1"/>
    </xf>
    <xf numFmtId="0" fontId="0" fillId="0" borderId="49" xfId="0" applyFont="1" applyFill="1" applyBorder="1" applyAlignment="1" applyProtection="1">
      <alignment horizontal="center" vertical="center"/>
      <protection locked="0" hidden="1"/>
    </xf>
    <xf numFmtId="0" fontId="0" fillId="0" borderId="66" xfId="0" applyFont="1" applyFill="1" applyBorder="1" applyAlignment="1" applyProtection="1">
      <alignment horizontal="center" vertical="center"/>
      <protection locked="0" hidden="1"/>
    </xf>
    <xf numFmtId="0" fontId="0" fillId="0" borderId="50" xfId="0" applyFont="1" applyFill="1" applyBorder="1" applyAlignment="1" applyProtection="1">
      <alignment horizontal="center" vertical="center"/>
      <protection locked="0" hidden="1"/>
    </xf>
    <xf numFmtId="0" fontId="0" fillId="0" borderId="115" xfId="0" applyFont="1" applyFill="1" applyBorder="1" applyAlignment="1" applyProtection="1">
      <alignment horizontal="center" vertical="center"/>
      <protection locked="0" hidden="1"/>
    </xf>
    <xf numFmtId="0" fontId="1" fillId="0" borderId="113" xfId="0" applyFont="1" applyFill="1" applyBorder="1" applyAlignment="1" applyProtection="1">
      <alignment horizontal="center" vertical="center"/>
      <protection hidden="1"/>
    </xf>
    <xf numFmtId="0" fontId="1" fillId="0" borderId="66" xfId="0" applyFont="1" applyFill="1" applyBorder="1" applyAlignment="1" applyProtection="1">
      <alignment horizontal="center" vertical="center"/>
      <protection hidden="1"/>
    </xf>
    <xf numFmtId="0" fontId="0" fillId="0" borderId="114" xfId="0" applyFont="1" applyFill="1" applyBorder="1" applyAlignment="1" applyProtection="1">
      <alignment horizontal="center" vertical="center"/>
      <protection locked="0" hidden="1"/>
    </xf>
    <xf numFmtId="0" fontId="0" fillId="0" borderId="67" xfId="0" applyFont="1" applyFill="1" applyBorder="1" applyAlignment="1" applyProtection="1">
      <alignment horizontal="center" vertical="center"/>
      <protection locked="0" hidden="1"/>
    </xf>
    <xf numFmtId="0" fontId="0" fillId="0" borderId="104" xfId="0" applyFont="1" applyFill="1" applyBorder="1" applyAlignment="1" applyProtection="1">
      <alignment horizontal="center" vertical="center"/>
      <protection locked="0" hidden="1"/>
    </xf>
    <xf numFmtId="0" fontId="0" fillId="0" borderId="106" xfId="0" applyFont="1" applyFill="1" applyBorder="1" applyAlignment="1" applyProtection="1">
      <alignment horizontal="center" vertical="center"/>
      <protection locked="0" hidden="1"/>
    </xf>
    <xf numFmtId="0" fontId="21" fillId="0" borderId="99" xfId="0" applyFont="1" applyFill="1" applyBorder="1" applyAlignment="1" applyProtection="1">
      <alignment horizontal="center" vertical="center"/>
      <protection hidden="1"/>
    </xf>
    <xf numFmtId="0" fontId="21" fillId="0" borderId="105" xfId="0" applyFont="1" applyFill="1" applyBorder="1" applyAlignment="1" applyProtection="1">
      <alignment horizontal="center" vertical="center"/>
      <protection hidden="1"/>
    </xf>
    <xf numFmtId="0" fontId="21" fillId="0" borderId="102" xfId="0" applyFont="1" applyFill="1" applyBorder="1" applyAlignment="1" applyProtection="1">
      <alignment horizontal="center" vertical="center"/>
      <protection hidden="1"/>
    </xf>
    <xf numFmtId="0" fontId="0" fillId="0" borderId="112" xfId="0" applyFont="1" applyFill="1" applyBorder="1" applyAlignment="1" applyProtection="1">
      <alignment horizontal="center" vertical="center"/>
      <protection hidden="1"/>
    </xf>
    <xf numFmtId="0" fontId="0" fillId="0" borderId="107" xfId="0" applyFont="1" applyFill="1" applyBorder="1" applyAlignment="1" applyProtection="1">
      <alignment horizontal="center" vertical="center"/>
      <protection hidden="1"/>
    </xf>
    <xf numFmtId="0" fontId="0" fillId="0" borderId="123" xfId="0" applyFont="1" applyFill="1" applyBorder="1" applyAlignment="1" applyProtection="1">
      <alignment horizontal="center" vertical="center"/>
      <protection hidden="1"/>
    </xf>
    <xf numFmtId="0" fontId="0" fillId="0" borderId="124" xfId="0" applyFont="1" applyFill="1" applyBorder="1" applyAlignment="1" applyProtection="1">
      <alignment horizontal="center" vertical="center"/>
      <protection hidden="1"/>
    </xf>
    <xf numFmtId="0" fontId="21" fillId="0" borderId="26"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shrinkToFit="1"/>
      <protection locked="0" hidden="1"/>
    </xf>
    <xf numFmtId="0" fontId="21" fillId="0" borderId="55" xfId="0" applyFont="1" applyFill="1" applyBorder="1" applyAlignment="1" applyProtection="1">
      <alignment horizontal="left" vertical="center" shrinkToFit="1"/>
      <protection locked="0" hidden="1"/>
    </xf>
    <xf numFmtId="0" fontId="21" fillId="0" borderId="20" xfId="0" applyFont="1" applyFill="1" applyBorder="1" applyAlignment="1" applyProtection="1">
      <alignment horizontal="left" vertical="center" shrinkToFit="1"/>
      <protection locked="0" hidden="1"/>
    </xf>
    <xf numFmtId="0" fontId="21" fillId="0" borderId="18" xfId="0" applyFont="1" applyFill="1" applyBorder="1" applyAlignment="1" applyProtection="1">
      <alignment horizontal="left" vertical="center" shrinkToFit="1"/>
      <protection locked="0" hidden="1"/>
    </xf>
    <xf numFmtId="0" fontId="21" fillId="0" borderId="56" xfId="0" applyFont="1" applyFill="1" applyBorder="1" applyAlignment="1" applyProtection="1">
      <alignment horizontal="left" vertical="center" shrinkToFit="1"/>
      <protection locked="0" hidden="1"/>
    </xf>
    <xf numFmtId="0" fontId="21" fillId="0" borderId="22" xfId="0" applyFont="1" applyFill="1" applyBorder="1" applyAlignment="1" applyProtection="1">
      <alignment horizontal="left" vertical="center" wrapText="1"/>
      <protection hidden="1"/>
    </xf>
    <xf numFmtId="0" fontId="21" fillId="0" borderId="23"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21"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protection hidden="1"/>
    </xf>
    <xf numFmtId="0" fontId="7" fillId="0" borderId="18" xfId="0" applyFont="1" applyFill="1" applyBorder="1" applyAlignment="1" applyProtection="1">
      <alignment horizontal="left"/>
      <protection hidden="1"/>
    </xf>
    <xf numFmtId="0" fontId="7" fillId="0" borderId="22" xfId="0" applyFont="1" applyFill="1" applyBorder="1" applyAlignment="1" applyProtection="1">
      <alignment horizontal="left"/>
      <protection hidden="1"/>
    </xf>
    <xf numFmtId="0" fontId="0" fillId="0" borderId="0" xfId="0" applyFont="1" applyFill="1" applyBorder="1" applyAlignment="1" applyProtection="1">
      <alignment horizontal="center"/>
      <protection locked="0" hidden="1"/>
    </xf>
    <xf numFmtId="0" fontId="1" fillId="0" borderId="18" xfId="0" applyFont="1" applyFill="1" applyBorder="1" applyAlignment="1" applyProtection="1">
      <alignment horizontal="center"/>
      <protection locked="0" hidden="1"/>
    </xf>
    <xf numFmtId="0" fontId="0" fillId="0" borderId="22" xfId="0" applyFont="1" applyFill="1" applyBorder="1" applyAlignment="1" applyProtection="1">
      <alignment horizontal="center"/>
      <protection locked="0" hidden="1"/>
    </xf>
    <xf numFmtId="0" fontId="22" fillId="0" borderId="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23"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center" vertical="center" wrapText="1"/>
      <protection hidden="1"/>
    </xf>
    <xf numFmtId="0" fontId="21" fillId="0" borderId="18" xfId="0" applyFont="1" applyFill="1" applyBorder="1" applyAlignment="1" applyProtection="1">
      <alignment horizontal="center" vertical="center" wrapText="1"/>
      <protection hidden="1"/>
    </xf>
    <xf numFmtId="0" fontId="21" fillId="0" borderId="21" xfId="0" applyFont="1" applyFill="1" applyBorder="1" applyAlignment="1" applyProtection="1">
      <alignment horizontal="center" vertical="center" wrapText="1"/>
      <protection hidden="1"/>
    </xf>
    <xf numFmtId="0" fontId="1" fillId="0" borderId="37" xfId="0" applyFont="1" applyFill="1" applyBorder="1" applyAlignment="1" applyProtection="1">
      <alignment vertical="center"/>
      <protection hidden="1"/>
    </xf>
    <xf numFmtId="0" fontId="1" fillId="0" borderId="38" xfId="0" applyFont="1" applyFill="1" applyBorder="1" applyAlignment="1" applyProtection="1">
      <alignment vertical="center"/>
      <protection hidden="1"/>
    </xf>
    <xf numFmtId="0" fontId="21" fillId="0" borderId="24"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25" xfId="0" applyFont="1" applyFill="1" applyBorder="1" applyAlignment="1" applyProtection="1">
      <alignment horizontal="left" vertical="center"/>
      <protection hidden="1"/>
    </xf>
    <xf numFmtId="49" fontId="21" fillId="0" borderId="34" xfId="0" applyNumberFormat="1"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35"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36"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hidden="1"/>
    </xf>
    <xf numFmtId="0" fontId="21" fillId="0" borderId="26"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protection hidden="1"/>
    </xf>
    <xf numFmtId="0" fontId="21" fillId="0" borderId="23"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49" fontId="21" fillId="0" borderId="23" xfId="0" applyNumberFormat="1" applyFont="1" applyFill="1" applyBorder="1" applyAlignment="1" applyProtection="1">
      <alignment horizontal="center" vertical="center"/>
      <protection hidden="1"/>
    </xf>
    <xf numFmtId="49" fontId="21" fillId="0" borderId="35" xfId="0" applyNumberFormat="1" applyFont="1" applyFill="1" applyBorder="1" applyAlignment="1" applyProtection="1">
      <alignment horizontal="center" vertical="center"/>
      <protection hidden="1"/>
    </xf>
    <xf numFmtId="49" fontId="21" fillId="0" borderId="11" xfId="0" applyNumberFormat="1" applyFont="1" applyFill="1" applyBorder="1" applyAlignment="1" applyProtection="1">
      <alignment horizontal="center" vertical="center"/>
      <protection hidden="1"/>
    </xf>
    <xf numFmtId="49" fontId="21" fillId="0" borderId="36" xfId="0" applyNumberFormat="1" applyFont="1" applyFill="1" applyBorder="1" applyAlignment="1" applyProtection="1">
      <alignment horizontal="center" vertical="center"/>
      <protection hidden="1"/>
    </xf>
    <xf numFmtId="49" fontId="21" fillId="0" borderId="21" xfId="0" applyNumberFormat="1" applyFont="1" applyFill="1" applyBorder="1" applyAlignment="1" applyProtection="1">
      <alignment horizontal="center" vertical="center"/>
      <protection hidden="1"/>
    </xf>
    <xf numFmtId="0" fontId="22" fillId="0" borderId="26" xfId="0" applyFont="1" applyFill="1" applyBorder="1" applyAlignment="1" applyProtection="1">
      <alignment horizontal="left" vertical="center" wrapText="1"/>
      <protection hidden="1"/>
    </xf>
    <xf numFmtId="0" fontId="22" fillId="0" borderId="22" xfId="0" applyFont="1" applyFill="1" applyBorder="1" applyAlignment="1" applyProtection="1">
      <alignment horizontal="left" vertical="center" wrapText="1"/>
      <protection hidden="1"/>
    </xf>
    <xf numFmtId="0" fontId="22" fillId="0" borderId="23" xfId="0" applyFont="1" applyFill="1" applyBorder="1" applyAlignment="1" applyProtection="1">
      <alignment horizontal="left" vertical="center" wrapText="1"/>
      <protection hidden="1"/>
    </xf>
    <xf numFmtId="0" fontId="22" fillId="0" borderId="10"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22" fillId="0" borderId="18" xfId="0" applyFont="1" applyFill="1" applyBorder="1" applyAlignment="1" applyProtection="1">
      <alignment horizontal="left" vertical="center" wrapText="1"/>
      <protection hidden="1"/>
    </xf>
    <xf numFmtId="0" fontId="22" fillId="0" borderId="21" xfId="0" applyFont="1" applyFill="1" applyBorder="1" applyAlignment="1" applyProtection="1">
      <alignment horizontal="left" vertical="center" wrapText="1"/>
      <protection hidden="1"/>
    </xf>
    <xf numFmtId="0" fontId="21" fillId="0" borderId="37"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21"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18" xfId="0" applyFont="1" applyFill="1" applyBorder="1" applyAlignment="1" applyProtection="1">
      <alignment horizontal="center" vertical="center"/>
      <protection hidden="1"/>
    </xf>
    <xf numFmtId="0" fontId="0" fillId="0" borderId="39" xfId="0" applyFont="1" applyFill="1" applyBorder="1" applyAlignment="1" applyProtection="1">
      <alignment horizontal="center" vertical="center"/>
      <protection locked="0" hidden="1"/>
    </xf>
    <xf numFmtId="0" fontId="0" fillId="0" borderId="40" xfId="0" applyFont="1" applyFill="1" applyBorder="1" applyAlignment="1" applyProtection="1">
      <alignment horizontal="center" vertical="center"/>
      <protection locked="0" hidden="1"/>
    </xf>
    <xf numFmtId="0" fontId="0" fillId="0" borderId="105" xfId="0" applyFont="1" applyFill="1" applyBorder="1" applyAlignment="1" applyProtection="1">
      <alignment horizontal="center" vertical="center"/>
      <protection locked="0" hidden="1"/>
    </xf>
    <xf numFmtId="0" fontId="0" fillId="0" borderId="42" xfId="0" applyFont="1" applyFill="1" applyBorder="1" applyAlignment="1" applyProtection="1">
      <alignment horizontal="center" vertical="center"/>
      <protection locked="0" hidden="1"/>
    </xf>
    <xf numFmtId="0" fontId="0" fillId="0" borderId="108" xfId="0" applyFont="1" applyFill="1" applyBorder="1" applyAlignment="1" applyProtection="1">
      <alignment horizontal="center" vertical="center"/>
      <protection locked="0" hidden="1"/>
    </xf>
    <xf numFmtId="0" fontId="1" fillId="0" borderId="22" xfId="0" applyFont="1" applyFill="1" applyBorder="1" applyAlignment="1" applyProtection="1">
      <alignment horizontal="left"/>
      <protection locked="0" hidden="1"/>
    </xf>
    <xf numFmtId="0" fontId="1" fillId="0" borderId="18" xfId="0" applyFont="1" applyFill="1" applyBorder="1" applyAlignment="1" applyProtection="1">
      <alignment horizontal="left"/>
      <protection locked="0" hidden="1"/>
    </xf>
    <xf numFmtId="0" fontId="21" fillId="0" borderId="26" xfId="0" applyFont="1" applyFill="1" applyBorder="1" applyAlignment="1" applyProtection="1">
      <alignment horizontal="left" vertical="center"/>
      <protection hidden="1"/>
    </xf>
    <xf numFmtId="49" fontId="21" fillId="0" borderId="52" xfId="0" applyNumberFormat="1" applyFont="1" applyFill="1" applyBorder="1" applyAlignment="1" applyProtection="1">
      <alignment horizontal="center" vertical="center"/>
      <protection hidden="1"/>
    </xf>
    <xf numFmtId="49" fontId="21" fillId="0" borderId="32" xfId="0" applyNumberFormat="1" applyFont="1" applyFill="1" applyBorder="1" applyAlignment="1" applyProtection="1">
      <alignment horizontal="center" vertical="center"/>
      <protection hidden="1"/>
    </xf>
    <xf numFmtId="0" fontId="21" fillId="0" borderId="53" xfId="0" applyFont="1" applyFill="1" applyBorder="1" applyAlignment="1" applyProtection="1">
      <alignment horizontal="left" vertical="center" wrapText="1"/>
      <protection hidden="1"/>
    </xf>
    <xf numFmtId="0" fontId="21" fillId="0" borderId="31" xfId="0" applyFont="1" applyFill="1" applyBorder="1" applyAlignment="1" applyProtection="1">
      <alignment horizontal="left" vertical="center" wrapText="1"/>
      <protection hidden="1"/>
    </xf>
    <xf numFmtId="0" fontId="21" fillId="0" borderId="32"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1" fillId="0" borderId="32" xfId="0" applyFont="1" applyFill="1" applyBorder="1" applyAlignment="1" applyProtection="1">
      <alignment horizontal="center" vertical="center" wrapText="1"/>
      <protection hidden="1"/>
    </xf>
    <xf numFmtId="0" fontId="21" fillId="0" borderId="54" xfId="0" applyFont="1" applyFill="1" applyBorder="1" applyAlignment="1" applyProtection="1">
      <alignment horizontal="left" vertical="center" wrapText="1"/>
      <protection hidden="1"/>
    </xf>
    <xf numFmtId="0" fontId="21" fillId="0" borderId="37" xfId="0" applyFont="1" applyFill="1" applyBorder="1" applyAlignment="1" applyProtection="1">
      <alignment horizontal="left" vertical="center" wrapText="1"/>
      <protection hidden="1"/>
    </xf>
    <xf numFmtId="0" fontId="21" fillId="0" borderId="38" xfId="0" applyFont="1" applyFill="1" applyBorder="1" applyAlignment="1" applyProtection="1">
      <alignment vertical="center"/>
      <protection hidden="1"/>
    </xf>
    <xf numFmtId="0" fontId="21" fillId="0" borderId="17"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6" xfId="0" applyFont="1" applyFill="1" applyBorder="1" applyAlignment="1" applyProtection="1">
      <alignment vertical="center"/>
      <protection hidden="1"/>
    </xf>
    <xf numFmtId="0" fontId="21" fillId="0" borderId="22"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0" fontId="21" fillId="0" borderId="24"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25" xfId="0" applyFont="1" applyFill="1" applyBorder="1" applyAlignment="1" applyProtection="1">
      <alignment vertical="center"/>
      <protection hidden="1"/>
    </xf>
    <xf numFmtId="49" fontId="21" fillId="0" borderId="58" xfId="0" applyNumberFormat="1" applyFont="1" applyFill="1" applyBorder="1" applyAlignment="1" applyProtection="1">
      <alignment horizontal="center" vertical="center"/>
      <protection hidden="1"/>
    </xf>
    <xf numFmtId="49" fontId="21" fillId="0" borderId="28" xfId="0" applyNumberFormat="1" applyFont="1" applyFill="1" applyBorder="1" applyAlignment="1" applyProtection="1">
      <alignment horizontal="center" vertical="center"/>
      <protection hidden="1"/>
    </xf>
    <xf numFmtId="0" fontId="21" fillId="0" borderId="24"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25"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0" fillId="0" borderId="14" xfId="0" applyFont="1" applyFill="1" applyBorder="1" applyAlignment="1">
      <alignment horizontal="center" vertical="center"/>
    </xf>
    <xf numFmtId="0" fontId="20" fillId="0" borderId="14" xfId="0" applyFont="1" applyBorder="1" applyAlignment="1">
      <alignment horizontal="center" vertical="center"/>
    </xf>
    <xf numFmtId="0" fontId="21" fillId="0" borderId="0" xfId="0" applyFont="1" applyFill="1" applyBorder="1" applyAlignment="1" applyProtection="1">
      <alignment horizontal="center" vertical="center"/>
      <protection locked="0" hidden="1"/>
    </xf>
    <xf numFmtId="0" fontId="21" fillId="0" borderId="18" xfId="0" applyFont="1" applyFill="1" applyBorder="1" applyAlignment="1" applyProtection="1">
      <alignment horizontal="center" vertical="center"/>
      <protection locked="0" hidden="1"/>
    </xf>
    <xf numFmtId="0" fontId="0" fillId="0" borderId="107" xfId="0" applyFont="1" applyFill="1" applyBorder="1" applyAlignment="1" applyProtection="1">
      <alignment horizontal="center" vertical="center"/>
      <protection locked="0" hidden="1"/>
    </xf>
    <xf numFmtId="0" fontId="0" fillId="0" borderId="102" xfId="0" applyFont="1" applyFill="1" applyBorder="1" applyAlignment="1" applyProtection="1">
      <alignment horizontal="center" vertical="center"/>
      <protection hidden="1"/>
    </xf>
    <xf numFmtId="0" fontId="0" fillId="0" borderId="103" xfId="0" applyFont="1" applyFill="1" applyBorder="1" applyAlignment="1" applyProtection="1">
      <alignment horizontal="center" vertical="center"/>
      <protection hidden="1"/>
    </xf>
    <xf numFmtId="0" fontId="0" fillId="0" borderId="109" xfId="0" applyFont="1" applyFill="1" applyBorder="1" applyAlignment="1" applyProtection="1">
      <alignment horizontal="center" vertical="center"/>
      <protection locked="0" hidden="1"/>
    </xf>
    <xf numFmtId="0" fontId="0" fillId="0" borderId="102" xfId="0" applyFont="1" applyFill="1" applyBorder="1" applyAlignment="1" applyProtection="1">
      <alignment horizontal="center" vertical="center"/>
      <protection locked="0" hidden="1"/>
    </xf>
    <xf numFmtId="0" fontId="0" fillId="0" borderId="103" xfId="0" applyFont="1" applyFill="1" applyBorder="1" applyAlignment="1" applyProtection="1">
      <alignment horizontal="center" vertical="center"/>
      <protection locked="0" hidden="1"/>
    </xf>
    <xf numFmtId="0" fontId="0" fillId="0" borderId="101" xfId="0" applyFont="1" applyFill="1" applyBorder="1" applyAlignment="1" applyProtection="1">
      <alignment horizontal="center" vertical="center"/>
      <protection locked="0" hidden="1"/>
    </xf>
    <xf numFmtId="0" fontId="0" fillId="0" borderId="116" xfId="0" applyFont="1" applyFill="1" applyBorder="1" applyAlignment="1" applyProtection="1">
      <alignment horizontal="center" vertical="center"/>
      <protection locked="0" hidden="1"/>
    </xf>
    <xf numFmtId="0" fontId="20" fillId="0" borderId="15" xfId="0" applyFont="1" applyBorder="1" applyAlignment="1">
      <alignment horizontal="center" vertical="center"/>
    </xf>
    <xf numFmtId="0" fontId="20" fillId="0" borderId="29" xfId="0" applyFont="1" applyBorder="1" applyAlignment="1">
      <alignment horizontal="center" vertical="center"/>
    </xf>
    <xf numFmtId="0" fontId="20" fillId="0" borderId="46" xfId="0" applyFont="1" applyBorder="1" applyAlignment="1">
      <alignment horizontal="center" vertical="center"/>
    </xf>
    <xf numFmtId="0" fontId="21" fillId="0" borderId="14"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center"/>
      <protection locked="0" hidden="1"/>
    </xf>
    <xf numFmtId="0" fontId="21" fillId="0" borderId="18" xfId="0" applyFont="1" applyFill="1" applyBorder="1" applyAlignment="1" applyProtection="1">
      <alignment horizontal="center"/>
      <protection locked="0" hidden="1"/>
    </xf>
    <xf numFmtId="0" fontId="0" fillId="0" borderId="101" xfId="0" applyFont="1" applyFill="1" applyBorder="1" applyAlignment="1" applyProtection="1">
      <alignment horizontal="center" vertical="center"/>
      <protection hidden="1"/>
    </xf>
    <xf numFmtId="0" fontId="7" fillId="0" borderId="35" xfId="0"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vertical="center" wrapText="1"/>
      <protection locked="0" hidden="1"/>
    </xf>
    <xf numFmtId="0" fontId="7" fillId="0" borderId="33" xfId="0" applyFont="1" applyFill="1" applyBorder="1" applyAlignment="1" applyProtection="1">
      <alignment horizontal="center" vertical="center" wrapText="1"/>
      <protection locked="0" hidden="1"/>
    </xf>
    <xf numFmtId="0" fontId="7" fillId="0" borderId="58" xfId="0" applyFont="1" applyFill="1" applyBorder="1" applyAlignment="1" applyProtection="1">
      <alignment horizontal="center" vertical="center" wrapText="1"/>
      <protection locked="0" hidden="1"/>
    </xf>
    <xf numFmtId="0" fontId="7" fillId="0" borderId="27" xfId="0" applyFont="1" applyFill="1" applyBorder="1" applyAlignment="1" applyProtection="1">
      <alignment horizontal="center" vertical="center" wrapText="1"/>
      <protection locked="0" hidden="1"/>
    </xf>
    <xf numFmtId="0" fontId="7" fillId="0" borderId="59" xfId="0" applyFont="1" applyFill="1" applyBorder="1" applyAlignment="1" applyProtection="1">
      <alignment horizontal="center" vertical="center" wrapText="1"/>
      <protection locked="0" hidden="1"/>
    </xf>
    <xf numFmtId="0" fontId="27" fillId="0" borderId="60" xfId="0" applyFont="1" applyFill="1" applyBorder="1" applyAlignment="1" applyProtection="1">
      <alignment horizontal="center" vertical="center"/>
      <protection hidden="1"/>
    </xf>
    <xf numFmtId="0" fontId="27" fillId="0" borderId="54" xfId="0" applyFont="1" applyFill="1" applyBorder="1" applyAlignment="1" applyProtection="1">
      <alignment horizontal="center" vertical="center"/>
      <protection hidden="1"/>
    </xf>
    <xf numFmtId="0" fontId="27" fillId="0" borderId="61" xfId="0" applyFont="1" applyFill="1" applyBorder="1" applyAlignment="1" applyProtection="1">
      <alignment horizontal="center" vertical="center"/>
      <protection hidden="1"/>
    </xf>
    <xf numFmtId="0" fontId="27" fillId="0" borderId="62" xfId="0" applyFont="1" applyFill="1" applyBorder="1" applyAlignment="1" applyProtection="1">
      <alignment horizontal="center" vertical="center"/>
      <protection hidden="1"/>
    </xf>
    <xf numFmtId="0" fontId="27" fillId="0" borderId="14"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protection hidden="1"/>
    </xf>
    <xf numFmtId="0" fontId="27" fillId="0" borderId="63" xfId="0" applyFont="1" applyFill="1" applyBorder="1" applyAlignment="1" applyProtection="1">
      <alignment horizontal="center" vertical="center"/>
      <protection hidden="1"/>
    </xf>
    <xf numFmtId="0" fontId="27" fillId="0" borderId="57" xfId="0" applyFont="1" applyFill="1" applyBorder="1" applyAlignment="1" applyProtection="1">
      <alignment horizontal="center" vertical="center"/>
      <protection hidden="1"/>
    </xf>
    <xf numFmtId="0" fontId="27" fillId="0" borderId="64"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34" xfId="0" applyFont="1" applyFill="1" applyBorder="1" applyAlignment="1" applyProtection="1">
      <alignment horizontal="left" vertical="center" wrapText="1"/>
      <protection hidden="1"/>
    </xf>
    <xf numFmtId="0" fontId="21" fillId="0" borderId="35" xfId="0" applyFont="1" applyFill="1" applyBorder="1" applyAlignment="1" applyProtection="1">
      <alignment horizontal="left" vertical="center" wrapText="1"/>
      <protection hidden="1"/>
    </xf>
    <xf numFmtId="0" fontId="21" fillId="0" borderId="3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30" xfId="0" applyFont="1" applyFill="1" applyBorder="1" applyAlignment="1" applyProtection="1">
      <alignment horizontal="left" vertical="center" wrapText="1"/>
      <protection hidden="1"/>
    </xf>
    <xf numFmtId="0" fontId="21" fillId="0" borderId="27" xfId="0" applyFont="1" applyFill="1" applyBorder="1" applyAlignment="1" applyProtection="1">
      <alignment horizontal="left" vertical="center" wrapText="1"/>
      <protection hidden="1"/>
    </xf>
    <xf numFmtId="0" fontId="21" fillId="0" borderId="28" xfId="0" applyFont="1" applyFill="1" applyBorder="1" applyAlignment="1" applyProtection="1">
      <alignment horizontal="left" vertical="center" wrapText="1"/>
      <protection hidden="1"/>
    </xf>
    <xf numFmtId="0" fontId="27" fillId="0" borderId="52" xfId="0" applyFont="1" applyFill="1" applyBorder="1" applyAlignment="1" applyProtection="1">
      <alignment horizontal="center" vertical="center"/>
      <protection hidden="1"/>
    </xf>
    <xf numFmtId="0" fontId="27" fillId="0" borderId="31" xfId="0" applyFont="1" applyFill="1" applyBorder="1" applyAlignment="1" applyProtection="1">
      <alignment horizontal="center" vertical="center"/>
      <protection hidden="1"/>
    </xf>
    <xf numFmtId="0" fontId="27" fillId="0" borderId="65" xfId="0" applyFont="1" applyFill="1" applyBorder="1" applyAlignment="1" applyProtection="1">
      <alignment horizontal="center" vertical="center"/>
      <protection hidden="1"/>
    </xf>
    <xf numFmtId="0" fontId="27" fillId="0" borderId="35"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7" fillId="0" borderId="33" xfId="0" applyFont="1" applyFill="1" applyBorder="1" applyAlignment="1" applyProtection="1">
      <alignment horizontal="center" vertical="center"/>
      <protection hidden="1"/>
    </xf>
    <xf numFmtId="0" fontId="27" fillId="0" borderId="58"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0" fontId="27" fillId="0" borderId="59"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top"/>
      <protection hidden="1"/>
    </xf>
    <xf numFmtId="0" fontId="21" fillId="0" borderId="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24"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25" xfId="0" applyFont="1" applyFill="1" applyBorder="1" applyAlignment="1" applyProtection="1">
      <alignment horizontal="center" vertical="top"/>
      <protection hidden="1"/>
    </xf>
    <xf numFmtId="0" fontId="21" fillId="0" borderId="12" xfId="0" applyFont="1" applyFill="1" applyBorder="1" applyAlignment="1" applyProtection="1">
      <alignment horizontal="center"/>
      <protection hidden="1"/>
    </xf>
    <xf numFmtId="0" fontId="21" fillId="0" borderId="0" xfId="0" applyFont="1" applyFill="1" applyBorder="1" applyAlignment="1" applyProtection="1">
      <alignment horizontal="center"/>
      <protection hidden="1"/>
    </xf>
    <xf numFmtId="0" fontId="0" fillId="0" borderId="106" xfId="0" applyFont="1" applyFill="1" applyBorder="1" applyAlignment="1" applyProtection="1">
      <alignment horizontal="center" vertical="center"/>
      <protection hidden="1"/>
    </xf>
    <xf numFmtId="0" fontId="0" fillId="0" borderId="109" xfId="0" applyFont="1" applyFill="1" applyBorder="1" applyAlignment="1" applyProtection="1">
      <alignment horizontal="center" vertical="center"/>
      <protection hidden="1"/>
    </xf>
    <xf numFmtId="0" fontId="1" fillId="0" borderId="111" xfId="0" applyFont="1" applyFill="1" applyBorder="1" applyAlignment="1" applyProtection="1">
      <alignment horizontal="center" vertical="center"/>
      <protection hidden="1"/>
    </xf>
    <xf numFmtId="0" fontId="1" fillId="0" borderId="105" xfId="0" applyFont="1" applyFill="1" applyBorder="1" applyAlignment="1" applyProtection="1">
      <alignment horizontal="center" vertical="center"/>
      <protection hidden="1"/>
    </xf>
    <xf numFmtId="0" fontId="1" fillId="0" borderId="102" xfId="0" applyFont="1" applyFill="1" applyBorder="1" applyAlignment="1" applyProtection="1">
      <alignment horizontal="center" vertical="center"/>
      <protection hidden="1"/>
    </xf>
    <xf numFmtId="0" fontId="21" fillId="0" borderId="65" xfId="0" applyFont="1" applyFill="1" applyBorder="1" applyAlignment="1" applyProtection="1">
      <alignment horizontal="center" vertical="center" wrapText="1"/>
      <protection hidden="1"/>
    </xf>
    <xf numFmtId="0" fontId="21" fillId="0" borderId="33" xfId="0" applyFont="1" applyFill="1" applyBorder="1" applyAlignment="1" applyProtection="1">
      <alignment horizontal="center" vertical="center" wrapText="1"/>
      <protection hidden="1"/>
    </xf>
    <xf numFmtId="0" fontId="21" fillId="0" borderId="56" xfId="0" applyFont="1" applyFill="1" applyBorder="1" applyAlignment="1" applyProtection="1">
      <alignment horizontal="center" vertical="center" wrapText="1"/>
      <protection hidden="1"/>
    </xf>
    <xf numFmtId="0" fontId="27" fillId="0" borderId="77" xfId="0" applyFont="1" applyFill="1" applyBorder="1" applyAlignment="1" applyProtection="1">
      <alignment horizontal="center" vertical="center"/>
      <protection hidden="1"/>
    </xf>
    <xf numFmtId="0" fontId="27" fillId="0" borderId="78" xfId="0" applyFont="1" applyFill="1" applyBorder="1" applyAlignment="1" applyProtection="1">
      <alignment horizontal="center" vertical="center"/>
      <protection hidden="1"/>
    </xf>
    <xf numFmtId="0" fontId="27" fillId="0" borderId="79" xfId="0" applyFont="1" applyFill="1" applyBorder="1" applyAlignment="1" applyProtection="1">
      <alignment horizontal="center" vertical="center"/>
      <protection hidden="1"/>
    </xf>
    <xf numFmtId="0" fontId="27" fillId="0" borderId="80" xfId="0" applyFont="1" applyFill="1" applyBorder="1" applyAlignment="1" applyProtection="1">
      <alignment horizontal="center" vertical="center"/>
      <protection hidden="1"/>
    </xf>
    <xf numFmtId="0" fontId="27" fillId="0" borderId="81" xfId="0" applyFont="1" applyFill="1" applyBorder="1" applyAlignment="1" applyProtection="1">
      <alignment horizontal="center" vertical="center"/>
      <protection hidden="1"/>
    </xf>
    <xf numFmtId="0" fontId="27" fillId="0" borderId="82" xfId="0" applyFont="1" applyFill="1" applyBorder="1" applyAlignment="1" applyProtection="1">
      <alignment horizontal="center" vertical="center"/>
      <protection hidden="1"/>
    </xf>
    <xf numFmtId="0" fontId="27" fillId="0" borderId="83" xfId="0" applyFont="1" applyFill="1" applyBorder="1" applyAlignment="1" applyProtection="1">
      <alignment horizontal="center" vertical="center"/>
      <protection hidden="1"/>
    </xf>
    <xf numFmtId="0" fontId="27" fillId="0" borderId="84" xfId="0" applyFont="1" applyFill="1" applyBorder="1" applyAlignment="1" applyProtection="1">
      <alignment horizontal="center" vertical="center"/>
      <protection hidden="1"/>
    </xf>
    <xf numFmtId="0" fontId="27" fillId="0" borderId="85"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protection locked="0" hidden="1"/>
    </xf>
    <xf numFmtId="0" fontId="21" fillId="0" borderId="55" xfId="0" applyFont="1" applyFill="1" applyBorder="1" applyAlignment="1" applyProtection="1">
      <alignment horizontal="left" vertical="center" wrapText="1"/>
      <protection hidden="1"/>
    </xf>
    <xf numFmtId="0" fontId="21" fillId="0" borderId="33" xfId="0" applyFont="1" applyFill="1" applyBorder="1" applyAlignment="1" applyProtection="1">
      <alignment horizontal="left" vertical="center" wrapText="1"/>
      <protection hidden="1"/>
    </xf>
    <xf numFmtId="0" fontId="21" fillId="0" borderId="58" xfId="0" applyFont="1" applyFill="1" applyBorder="1" applyAlignment="1" applyProtection="1">
      <alignment horizontal="left" vertical="center" wrapText="1"/>
      <protection hidden="1"/>
    </xf>
    <xf numFmtId="0" fontId="21" fillId="0" borderId="59" xfId="0" applyFont="1" applyFill="1" applyBorder="1" applyAlignment="1" applyProtection="1">
      <alignment horizontal="left" vertical="center" wrapText="1"/>
      <protection hidden="1"/>
    </xf>
    <xf numFmtId="0" fontId="21" fillId="0" borderId="53" xfId="0" applyFont="1" applyFill="1" applyBorder="1" applyAlignment="1" applyProtection="1">
      <alignment horizontal="center" vertical="center"/>
      <protection hidden="1"/>
    </xf>
    <xf numFmtId="0" fontId="21" fillId="0" borderId="31" xfId="0" applyFont="1" applyFill="1" applyBorder="1" applyAlignment="1" applyProtection="1">
      <alignment horizontal="center" vertical="center"/>
      <protection hidden="1"/>
    </xf>
    <xf numFmtId="0" fontId="21" fillId="0" borderId="32"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protection hidden="1"/>
    </xf>
    <xf numFmtId="0" fontId="21" fillId="0" borderId="62" xfId="0" applyFont="1" applyFill="1" applyBorder="1" applyAlignment="1" applyProtection="1">
      <alignment horizontal="center" vertical="center" shrinkToFit="1"/>
      <protection locked="0" hidden="1"/>
    </xf>
    <xf numFmtId="0" fontId="21" fillId="0" borderId="14" xfId="0" applyFont="1" applyFill="1" applyBorder="1" applyAlignment="1" applyProtection="1">
      <alignment horizontal="center" vertical="center" shrinkToFit="1"/>
      <protection locked="0" hidden="1"/>
    </xf>
    <xf numFmtId="0" fontId="21" fillId="0" borderId="60" xfId="0" applyFont="1" applyFill="1" applyBorder="1" applyAlignment="1" applyProtection="1">
      <alignment horizontal="center" vertical="center"/>
      <protection hidden="1"/>
    </xf>
    <xf numFmtId="0" fontId="21" fillId="0" borderId="54" xfId="0" applyFont="1" applyFill="1" applyBorder="1" applyAlignment="1" applyProtection="1">
      <alignment horizontal="center" vertical="center"/>
      <protection hidden="1"/>
    </xf>
    <xf numFmtId="0" fontId="21" fillId="0" borderId="62" xfId="0" applyFont="1" applyFill="1" applyBorder="1" applyAlignment="1" applyProtection="1">
      <alignment horizontal="center" vertical="center"/>
      <protection hidden="1"/>
    </xf>
    <xf numFmtId="0" fontId="21" fillId="0" borderId="26" xfId="0" applyFont="1" applyFill="1" applyBorder="1" applyAlignment="1" applyProtection="1">
      <alignment horizontal="left" vertical="center" shrinkToFit="1"/>
      <protection hidden="1"/>
    </xf>
    <xf numFmtId="0" fontId="21" fillId="0" borderId="22" xfId="0" applyFont="1" applyFill="1" applyBorder="1" applyAlignment="1" applyProtection="1">
      <alignment horizontal="left" vertical="center" shrinkToFit="1"/>
      <protection hidden="1"/>
    </xf>
    <xf numFmtId="0" fontId="21" fillId="0" borderId="23" xfId="0" applyFont="1" applyFill="1" applyBorder="1" applyAlignment="1" applyProtection="1">
      <alignment horizontal="left" vertical="center" shrinkToFit="1"/>
      <protection hidden="1"/>
    </xf>
    <xf numFmtId="0" fontId="21" fillId="0" borderId="20" xfId="0" applyFont="1" applyFill="1" applyBorder="1" applyAlignment="1" applyProtection="1">
      <alignment horizontal="left" vertical="center" shrinkToFit="1"/>
      <protection hidden="1"/>
    </xf>
    <xf numFmtId="0" fontId="21" fillId="0" borderId="18" xfId="0" applyFont="1" applyFill="1" applyBorder="1" applyAlignment="1" applyProtection="1">
      <alignment horizontal="left" vertical="center" shrinkToFit="1"/>
      <protection hidden="1"/>
    </xf>
    <xf numFmtId="0" fontId="21" fillId="0" borderId="21" xfId="0" applyFont="1" applyFill="1" applyBorder="1" applyAlignment="1" applyProtection="1">
      <alignment horizontal="left" vertical="center" shrinkToFit="1"/>
      <protection hidden="1"/>
    </xf>
    <xf numFmtId="0" fontId="21" fillId="0" borderId="13" xfId="0" applyFont="1" applyFill="1" applyBorder="1" applyAlignment="1" applyProtection="1">
      <alignment horizontal="center" vertical="center"/>
      <protection hidden="1"/>
    </xf>
    <xf numFmtId="0" fontId="0" fillId="0" borderId="120" xfId="0" applyFont="1" applyFill="1" applyBorder="1" applyAlignment="1" applyProtection="1">
      <alignment horizontal="center" vertical="center"/>
      <protection hidden="1"/>
    </xf>
    <xf numFmtId="0" fontId="21" fillId="0" borderId="0" xfId="0" applyFont="1" applyFill="1" applyBorder="1" applyAlignment="1" applyProtection="1">
      <alignment horizontal="left" wrapText="1"/>
      <protection locked="0" hidden="1"/>
    </xf>
    <xf numFmtId="0" fontId="21" fillId="0" borderId="18" xfId="0" applyFont="1" applyFill="1" applyBorder="1" applyAlignment="1" applyProtection="1">
      <alignment horizontal="left" wrapText="1"/>
      <protection locked="0" hidden="1"/>
    </xf>
    <xf numFmtId="0" fontId="21" fillId="0" borderId="108" xfId="0" applyFont="1" applyFill="1" applyBorder="1" applyAlignment="1" applyProtection="1">
      <alignment horizontal="center" vertical="center"/>
      <protection hidden="1"/>
    </xf>
    <xf numFmtId="0" fontId="0" fillId="0" borderId="98" xfId="0" applyFont="1" applyFill="1" applyBorder="1" applyAlignment="1" applyProtection="1">
      <alignment horizontal="center" vertical="center"/>
      <protection hidden="1"/>
    </xf>
    <xf numFmtId="0" fontId="0" fillId="0" borderId="99" xfId="0" applyFont="1" applyFill="1" applyBorder="1" applyAlignment="1" applyProtection="1">
      <alignment horizontal="center" vertical="center"/>
      <protection hidden="1"/>
    </xf>
    <xf numFmtId="0" fontId="21" fillId="0" borderId="46" xfId="0" applyFont="1" applyFill="1" applyBorder="1" applyAlignment="1" applyProtection="1">
      <alignment horizontal="left" vertical="center"/>
      <protection hidden="1"/>
    </xf>
    <xf numFmtId="0" fontId="21" fillId="0" borderId="18" xfId="0" applyFont="1" applyFill="1" applyBorder="1" applyAlignment="1" applyProtection="1">
      <alignment horizontal="center"/>
      <protection hidden="1"/>
    </xf>
    <xf numFmtId="0" fontId="21" fillId="0" borderId="0" xfId="0" applyNumberFormat="1" applyFont="1" applyFill="1" applyBorder="1" applyAlignment="1" applyProtection="1">
      <alignment horizontal="center" vertical="center" shrinkToFit="1"/>
      <protection locked="0" hidden="1"/>
    </xf>
    <xf numFmtId="0" fontId="21" fillId="0" borderId="18" xfId="0" applyNumberFormat="1" applyFont="1" applyFill="1" applyBorder="1" applyAlignment="1" applyProtection="1">
      <alignment horizontal="center" vertical="center" shrinkToFit="1"/>
      <protection locked="0" hidden="1"/>
    </xf>
    <xf numFmtId="0" fontId="1" fillId="0" borderId="104" xfId="0" applyFont="1" applyFill="1" applyBorder="1" applyAlignment="1" applyProtection="1">
      <alignment horizontal="center" vertical="center"/>
      <protection hidden="1"/>
    </xf>
    <xf numFmtId="0" fontId="1" fillId="0" borderId="108"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protection hidden="1"/>
    </xf>
    <xf numFmtId="0" fontId="21" fillId="0" borderId="0" xfId="0" applyFont="1" applyFill="1" applyBorder="1" applyAlignment="1" applyProtection="1">
      <alignment horizontal="center" vertical="center" shrinkToFit="1"/>
      <protection locked="0" hidden="1"/>
    </xf>
    <xf numFmtId="0" fontId="21" fillId="0" borderId="18" xfId="0" applyFont="1" applyFill="1" applyBorder="1" applyAlignment="1" applyProtection="1">
      <alignment horizontal="center" vertical="center" shrinkToFit="1"/>
      <protection locked="0" hidden="1"/>
    </xf>
    <xf numFmtId="0" fontId="0" fillId="0" borderId="104" xfId="0" applyFont="1" applyFill="1" applyBorder="1" applyAlignment="1" applyProtection="1">
      <alignment horizontal="center" vertical="center" wrapText="1"/>
      <protection hidden="1"/>
    </xf>
    <xf numFmtId="0" fontId="0" fillId="0" borderId="105" xfId="0" applyFont="1" applyFill="1" applyBorder="1" applyAlignment="1" applyProtection="1">
      <alignment horizontal="center" vertical="center" wrapText="1"/>
      <protection hidden="1"/>
    </xf>
    <xf numFmtId="0" fontId="0" fillId="0" borderId="102" xfId="0" applyFont="1" applyFill="1" applyBorder="1" applyAlignment="1" applyProtection="1">
      <alignment horizontal="center" vertical="center" wrapText="1"/>
      <protection hidden="1"/>
    </xf>
    <xf numFmtId="0" fontId="1" fillId="0" borderId="99" xfId="0" applyFont="1" applyFill="1" applyBorder="1" applyAlignment="1" applyProtection="1">
      <alignment horizontal="center" vertical="center"/>
      <protection hidden="1"/>
    </xf>
    <xf numFmtId="0" fontId="1" fillId="0" borderId="100" xfId="0" applyFont="1" applyFill="1" applyBorder="1" applyAlignment="1" applyProtection="1">
      <alignment horizontal="center" vertical="center"/>
      <protection hidden="1"/>
    </xf>
    <xf numFmtId="0" fontId="1" fillId="0" borderId="101" xfId="0" applyFont="1" applyFill="1" applyBorder="1" applyAlignment="1" applyProtection="1">
      <alignment horizontal="center" vertical="center"/>
      <protection hidden="1"/>
    </xf>
    <xf numFmtId="0" fontId="1" fillId="0" borderId="103" xfId="0" applyFont="1" applyFill="1" applyBorder="1" applyAlignment="1" applyProtection="1">
      <alignment horizontal="center" vertical="center"/>
      <protection hidden="1"/>
    </xf>
    <xf numFmtId="0" fontId="22" fillId="0" borderId="104" xfId="0" applyFont="1" applyFill="1" applyBorder="1" applyAlignment="1" applyProtection="1">
      <alignment horizontal="center" vertical="center" wrapText="1"/>
      <protection hidden="1"/>
    </xf>
    <xf numFmtId="0" fontId="22" fillId="0" borderId="105" xfId="0" applyFont="1" applyFill="1" applyBorder="1" applyAlignment="1" applyProtection="1">
      <alignment horizontal="center" vertical="center" wrapText="1"/>
      <protection hidden="1"/>
    </xf>
    <xf numFmtId="0" fontId="22" fillId="0" borderId="102" xfId="0" applyFont="1" applyFill="1" applyBorder="1" applyAlignment="1" applyProtection="1">
      <alignment horizontal="center" vertical="center" wrapText="1"/>
      <protection hidden="1"/>
    </xf>
    <xf numFmtId="0" fontId="22" fillId="0" borderId="49" xfId="0" applyFont="1" applyFill="1" applyBorder="1" applyAlignment="1" applyProtection="1">
      <alignment horizontal="center" vertical="center"/>
      <protection hidden="1"/>
    </xf>
    <xf numFmtId="0" fontId="1" fillId="0" borderId="66" xfId="0" applyFont="1" applyFill="1" applyBorder="1" applyAlignment="1" applyProtection="1">
      <alignment vertical="center"/>
      <protection hidden="1"/>
    </xf>
    <xf numFmtId="0" fontId="1" fillId="0" borderId="49" xfId="0" applyFont="1" applyFill="1" applyBorder="1" applyAlignment="1" applyProtection="1">
      <alignment vertical="center"/>
      <protection hidden="1"/>
    </xf>
    <xf numFmtId="0" fontId="25" fillId="0" borderId="0" xfId="0" applyFont="1" applyFill="1" applyBorder="1" applyAlignment="1" applyProtection="1">
      <alignment horizontal="center" vertical="center" wrapText="1"/>
      <protection hidden="1"/>
    </xf>
    <xf numFmtId="0" fontId="22" fillId="0" borderId="66" xfId="0" applyFont="1" applyFill="1" applyBorder="1" applyAlignment="1" applyProtection="1">
      <alignment horizontal="center" vertical="center"/>
      <protection hidden="1"/>
    </xf>
    <xf numFmtId="0" fontId="1" fillId="0" borderId="67" xfId="0" applyFont="1" applyFill="1" applyBorder="1" applyAlignment="1" applyProtection="1">
      <alignment vertical="center"/>
      <protection hidden="1"/>
    </xf>
    <xf numFmtId="0" fontId="21" fillId="0" borderId="37" xfId="0" applyFont="1" applyFill="1" applyBorder="1" applyAlignment="1" applyProtection="1">
      <alignment vertical="center" wrapText="1"/>
      <protection hidden="1"/>
    </xf>
    <xf numFmtId="0" fontId="21" fillId="0" borderId="38" xfId="0" applyFont="1" applyFill="1" applyBorder="1" applyAlignment="1" applyProtection="1">
      <alignment vertical="center" wrapText="1"/>
      <protection hidden="1"/>
    </xf>
    <xf numFmtId="0" fontId="0" fillId="0" borderId="39"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wrapText="1"/>
      <protection hidden="1"/>
    </xf>
    <xf numFmtId="0" fontId="21" fillId="0" borderId="1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21" xfId="0" applyFont="1" applyFill="1" applyBorder="1" applyAlignment="1" applyProtection="1">
      <alignment vertical="center" wrapText="1"/>
      <protection hidden="1"/>
    </xf>
    <xf numFmtId="0" fontId="21" fillId="0" borderId="52" xfId="0" applyFont="1" applyFill="1" applyBorder="1" applyAlignment="1" applyProtection="1">
      <alignment horizontal="center" vertical="center"/>
      <protection hidden="1"/>
    </xf>
    <xf numFmtId="0" fontId="1" fillId="0" borderId="31" xfId="0" applyFont="1" applyFill="1" applyBorder="1" applyAlignment="1" applyProtection="1">
      <alignment vertical="center"/>
      <protection hidden="1"/>
    </xf>
    <xf numFmtId="0" fontId="1" fillId="0" borderId="32" xfId="0" applyFont="1" applyFill="1" applyBorder="1" applyAlignment="1" applyProtection="1">
      <alignment vertical="center"/>
      <protection hidden="1"/>
    </xf>
    <xf numFmtId="0" fontId="1" fillId="0" borderId="35"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1" fillId="0" borderId="36" xfId="0" applyFont="1" applyFill="1" applyBorder="1" applyAlignment="1" applyProtection="1">
      <alignment vertical="center"/>
      <protection hidden="1"/>
    </xf>
    <xf numFmtId="0" fontId="1" fillId="0" borderId="18" xfId="0" applyFont="1" applyFill="1" applyBorder="1" applyAlignment="1" applyProtection="1">
      <alignment vertical="center"/>
      <protection hidden="1"/>
    </xf>
    <xf numFmtId="0" fontId="1" fillId="0" borderId="21" xfId="0" applyFont="1" applyFill="1" applyBorder="1" applyAlignment="1" applyProtection="1">
      <alignment vertical="center"/>
      <protection hidden="1"/>
    </xf>
    <xf numFmtId="0" fontId="7" fillId="0" borderId="68" xfId="0" applyFont="1" applyFill="1" applyBorder="1" applyAlignment="1" applyProtection="1">
      <alignment horizontal="center" vertical="center"/>
      <protection hidden="1"/>
    </xf>
    <xf numFmtId="0" fontId="1" fillId="0" borderId="68"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7" fillId="0" borderId="54" xfId="0" applyFont="1" applyFill="1" applyBorder="1" applyAlignment="1" applyProtection="1">
      <alignment horizontal="center" vertical="center"/>
      <protection hidden="1"/>
    </xf>
    <xf numFmtId="0" fontId="1" fillId="0" borderId="54" xfId="0" applyFont="1" applyFill="1" applyBorder="1" applyAlignment="1" applyProtection="1">
      <alignment vertical="center"/>
      <protection hidden="1"/>
    </xf>
    <xf numFmtId="0" fontId="1" fillId="0" borderId="14" xfId="0" applyFont="1" applyFill="1" applyBorder="1" applyAlignment="1" applyProtection="1">
      <alignment vertical="center"/>
      <protection hidden="1"/>
    </xf>
    <xf numFmtId="0" fontId="21" fillId="0" borderId="87" xfId="0" applyFont="1" applyFill="1" applyBorder="1" applyAlignment="1" applyProtection="1">
      <alignment horizontal="center" vertical="center"/>
      <protection locked="0" hidden="1"/>
    </xf>
    <xf numFmtId="0" fontId="21" fillId="0" borderId="88" xfId="0" applyFont="1" applyFill="1" applyBorder="1" applyAlignment="1" applyProtection="1">
      <alignment horizontal="center" vertical="center"/>
      <protection locked="0" hidden="1"/>
    </xf>
    <xf numFmtId="0" fontId="21" fillId="0" borderId="87" xfId="0" applyFont="1" applyFill="1" applyBorder="1" applyAlignment="1" applyProtection="1">
      <alignment horizontal="center" vertical="center" shrinkToFit="1"/>
      <protection locked="0" hidden="1"/>
    </xf>
    <xf numFmtId="0" fontId="1" fillId="0" borderId="0" xfId="0" applyFont="1" applyFill="1" applyBorder="1" applyAlignment="1" applyProtection="1">
      <alignment horizontal="center" vertical="center"/>
      <protection hidden="1"/>
    </xf>
    <xf numFmtId="0" fontId="0" fillId="0" borderId="115"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11" xfId="0" applyFont="1" applyFill="1" applyBorder="1" applyAlignment="1" applyProtection="1">
      <alignment horizontal="center" vertical="center"/>
      <protection hidden="1"/>
    </xf>
    <xf numFmtId="0" fontId="21" fillId="0" borderId="123" xfId="0" applyFont="1" applyFill="1" applyBorder="1" applyAlignment="1" applyProtection="1">
      <alignment horizontal="center" vertical="center"/>
      <protection hidden="1"/>
    </xf>
    <xf numFmtId="0" fontId="0" fillId="0" borderId="122" xfId="0" applyFont="1" applyFill="1" applyBorder="1" applyAlignment="1" applyProtection="1">
      <alignment horizontal="center" vertical="center"/>
      <protection hidden="1"/>
    </xf>
    <xf numFmtId="0" fontId="22" fillId="0" borderId="17" xfId="0" applyFont="1" applyFill="1" applyBorder="1" applyAlignment="1" applyProtection="1">
      <alignment horizontal="left" vertical="top" wrapText="1"/>
      <protection hidden="1"/>
    </xf>
    <xf numFmtId="0" fontId="22" fillId="0" borderId="12" xfId="0" applyFont="1" applyFill="1" applyBorder="1" applyAlignment="1" applyProtection="1">
      <alignment horizontal="left" vertical="top" wrapText="1"/>
      <protection hidden="1"/>
    </xf>
    <xf numFmtId="0" fontId="22" fillId="0" borderId="19" xfId="0" applyFont="1" applyFill="1" applyBorder="1" applyAlignment="1" applyProtection="1">
      <alignment horizontal="left" vertical="top" wrapText="1"/>
      <protection hidden="1"/>
    </xf>
    <xf numFmtId="0" fontId="22" fillId="0" borderId="10" xfId="0" applyFont="1" applyFill="1" applyBorder="1" applyAlignment="1" applyProtection="1">
      <alignment horizontal="left" vertical="top" wrapText="1"/>
      <protection hidden="1"/>
    </xf>
    <xf numFmtId="0" fontId="22" fillId="0" borderId="0" xfId="0" applyFont="1" applyFill="1" applyBorder="1" applyAlignment="1" applyProtection="1">
      <alignment horizontal="left" vertical="top" wrapText="1"/>
      <protection hidden="1"/>
    </xf>
    <xf numFmtId="0" fontId="22" fillId="0" borderId="11" xfId="0" applyFont="1" applyFill="1" applyBorder="1" applyAlignment="1" applyProtection="1">
      <alignment horizontal="left" vertical="top" wrapText="1"/>
      <protection hidden="1"/>
    </xf>
    <xf numFmtId="0" fontId="21" fillId="0" borderId="41" xfId="0" applyFont="1" applyFill="1" applyBorder="1" applyAlignment="1" applyProtection="1">
      <alignment vertical="center"/>
      <protection hidden="1"/>
    </xf>
    <xf numFmtId="0" fontId="21" fillId="0" borderId="89" xfId="0" applyFont="1" applyFill="1" applyBorder="1" applyAlignment="1" applyProtection="1">
      <alignment horizontal="left" vertical="center" wrapText="1"/>
      <protection hidden="1"/>
    </xf>
    <xf numFmtId="0" fontId="21" fillId="0" borderId="86" xfId="0" applyFont="1" applyFill="1" applyBorder="1" applyAlignment="1" applyProtection="1">
      <alignment horizontal="left" vertical="center" wrapText="1"/>
      <protection hidden="1"/>
    </xf>
    <xf numFmtId="0" fontId="21" fillId="0" borderId="90" xfId="0" applyFont="1" applyFill="1" applyBorder="1" applyAlignment="1" applyProtection="1">
      <alignment horizontal="left" vertical="center" wrapText="1"/>
      <protection hidden="1"/>
    </xf>
    <xf numFmtId="176" fontId="21" fillId="0" borderId="0" xfId="0" applyNumberFormat="1" applyFont="1" applyFill="1" applyBorder="1" applyAlignment="1" applyProtection="1">
      <alignment horizontal="left"/>
      <protection hidden="1"/>
    </xf>
    <xf numFmtId="0" fontId="21" fillId="0" borderId="0" xfId="0" applyFont="1" applyFill="1" applyBorder="1" applyAlignment="1" applyProtection="1">
      <alignment horizontal="left"/>
      <protection hidden="1"/>
    </xf>
    <xf numFmtId="176" fontId="21" fillId="0" borderId="0" xfId="0" applyNumberFormat="1" applyFont="1" applyFill="1" applyBorder="1" applyAlignment="1" applyProtection="1">
      <alignment horizontal="center"/>
      <protection locked="0" hidden="1"/>
    </xf>
    <xf numFmtId="176" fontId="21" fillId="0" borderId="18" xfId="0" applyNumberFormat="1" applyFont="1" applyFill="1" applyBorder="1" applyAlignment="1" applyProtection="1">
      <alignment horizontal="center"/>
      <protection locked="0" hidden="1"/>
    </xf>
    <xf numFmtId="0" fontId="23" fillId="0" borderId="12" xfId="0" applyFont="1" applyFill="1" applyBorder="1" applyAlignment="1" applyProtection="1">
      <alignment horizontal="center" vertical="center"/>
      <protection hidden="1"/>
    </xf>
    <xf numFmtId="176" fontId="21" fillId="0" borderId="0" xfId="0" applyNumberFormat="1" applyFont="1" applyFill="1" applyBorder="1" applyAlignment="1" applyProtection="1">
      <alignment horizontal="right"/>
      <protection locked="0" hidden="1"/>
    </xf>
    <xf numFmtId="176" fontId="21" fillId="0" borderId="18" xfId="0" applyNumberFormat="1" applyFont="1" applyFill="1" applyBorder="1" applyAlignment="1" applyProtection="1">
      <alignment horizontal="right"/>
      <protection locked="0" hidden="1"/>
    </xf>
    <xf numFmtId="0" fontId="27" fillId="0" borderId="0"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right" vertical="center"/>
      <protection hidden="1"/>
    </xf>
    <xf numFmtId="0" fontId="1" fillId="0" borderId="0" xfId="0" applyFont="1" applyFill="1" applyBorder="1" applyAlignment="1" applyProtection="1">
      <alignment horizontal="left" shrinkToFit="1"/>
      <protection locked="0" hidden="1"/>
    </xf>
    <xf numFmtId="0" fontId="1" fillId="0" borderId="18" xfId="0" applyFont="1" applyFill="1" applyBorder="1" applyAlignment="1" applyProtection="1">
      <alignment horizontal="left" shrinkToFit="1"/>
      <protection locked="0" hidden="1"/>
    </xf>
    <xf numFmtId="0" fontId="21" fillId="0" borderId="16" xfId="0" applyFont="1" applyFill="1" applyBorder="1" applyAlignment="1" applyProtection="1">
      <alignment horizontal="left" vertical="center"/>
      <protection hidden="1"/>
    </xf>
    <xf numFmtId="0" fontId="0" fillId="0" borderId="121" xfId="0" applyFont="1" applyFill="1" applyBorder="1" applyAlignment="1" applyProtection="1">
      <alignment horizontal="center" vertical="center"/>
      <protection hidden="1"/>
    </xf>
    <xf numFmtId="0" fontId="0" fillId="0" borderId="118" xfId="0" applyFont="1" applyFill="1" applyBorder="1" applyAlignment="1" applyProtection="1">
      <alignment horizontal="center" vertical="center"/>
      <protection hidden="1"/>
    </xf>
    <xf numFmtId="0" fontId="1" fillId="0" borderId="10" xfId="0" applyFont="1" applyFill="1" applyBorder="1" applyAlignment="1" applyProtection="1">
      <alignment vertical="center"/>
      <protection hidden="1"/>
    </xf>
    <xf numFmtId="0" fontId="21" fillId="0" borderId="12" xfId="0" applyFont="1" applyFill="1" applyBorder="1" applyAlignment="1" applyProtection="1">
      <alignment vertical="center" wrapText="1"/>
      <protection hidden="1"/>
    </xf>
    <xf numFmtId="0" fontId="25" fillId="0" borderId="0" xfId="0" applyFont="1" applyFill="1" applyBorder="1" applyAlignment="1" applyProtection="1">
      <alignment horizontal="center" vertical="top" wrapText="1"/>
      <protection hidden="1"/>
    </xf>
    <xf numFmtId="0" fontId="25" fillId="0" borderId="18" xfId="0" applyFont="1" applyFill="1" applyBorder="1" applyAlignment="1" applyProtection="1">
      <alignment horizontal="center" vertical="top" wrapText="1"/>
      <protection hidden="1"/>
    </xf>
    <xf numFmtId="0" fontId="27" fillId="0" borderId="0" xfId="0" applyFont="1" applyFill="1" applyBorder="1" applyAlignment="1" applyProtection="1">
      <alignment horizontal="center"/>
      <protection hidden="1"/>
    </xf>
    <xf numFmtId="0" fontId="27" fillId="0" borderId="18" xfId="0" applyFont="1" applyFill="1" applyBorder="1" applyAlignment="1" applyProtection="1">
      <alignment horizontal="center"/>
      <protection hidden="1"/>
    </xf>
    <xf numFmtId="0" fontId="0" fillId="0" borderId="0" xfId="0" applyFill="1" applyBorder="1" applyAlignment="1" applyProtection="1">
      <protection hidden="1"/>
    </xf>
    <xf numFmtId="0" fontId="21" fillId="0" borderId="10" xfId="0" applyFont="1" applyFill="1" applyBorder="1" applyAlignment="1" applyProtection="1">
      <alignment horizontal="center"/>
      <protection hidden="1"/>
    </xf>
    <xf numFmtId="0" fontId="0" fillId="0" borderId="100"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top"/>
      <protection locked="0" hidden="1"/>
    </xf>
    <xf numFmtId="0" fontId="21" fillId="0" borderId="18" xfId="0" applyFont="1" applyFill="1" applyBorder="1" applyAlignment="1" applyProtection="1">
      <alignment horizontal="center" vertical="top"/>
      <protection locked="0" hidden="1"/>
    </xf>
    <xf numFmtId="0" fontId="0" fillId="0" borderId="119" xfId="0" applyFont="1" applyFill="1" applyBorder="1" applyAlignment="1" applyProtection="1">
      <alignment horizontal="center" vertical="center"/>
      <protection hidden="1"/>
    </xf>
    <xf numFmtId="0" fontId="21" fillId="0" borderId="69" xfId="0" applyFont="1" applyFill="1" applyBorder="1" applyAlignment="1" applyProtection="1">
      <alignment vertical="center"/>
      <protection hidden="1"/>
    </xf>
    <xf numFmtId="0" fontId="21" fillId="0" borderId="70" xfId="0" applyFont="1" applyFill="1" applyBorder="1" applyAlignment="1" applyProtection="1">
      <alignment vertical="center"/>
      <protection hidden="1"/>
    </xf>
    <xf numFmtId="0" fontId="21" fillId="0" borderId="71" xfId="0" applyFont="1" applyFill="1" applyBorder="1" applyAlignment="1" applyProtection="1">
      <alignment vertical="center"/>
      <protection hidden="1"/>
    </xf>
    <xf numFmtId="0" fontId="1" fillId="0" borderId="0" xfId="0" applyFont="1" applyFill="1" applyBorder="1" applyAlignment="1" applyProtection="1">
      <alignment horizontal="center" vertical="center" wrapText="1"/>
      <protection locked="0" hidden="1"/>
    </xf>
    <xf numFmtId="0" fontId="1" fillId="0" borderId="18" xfId="0" applyFont="1" applyFill="1" applyBorder="1" applyAlignment="1" applyProtection="1">
      <alignment horizontal="center" vertical="center" wrapText="1"/>
      <protection locked="0" hidden="1"/>
    </xf>
    <xf numFmtId="0" fontId="7" fillId="0" borderId="0" xfId="0" applyFont="1" applyFill="1" applyBorder="1" applyAlignment="1" applyProtection="1">
      <alignment horizontal="center"/>
      <protection locked="0" hidden="1"/>
    </xf>
    <xf numFmtId="0" fontId="7" fillId="0" borderId="18" xfId="0" applyFont="1" applyFill="1" applyBorder="1" applyAlignment="1" applyProtection="1">
      <alignment horizontal="center"/>
      <protection locked="0" hidden="1"/>
    </xf>
    <xf numFmtId="38" fontId="0" fillId="0" borderId="110" xfId="33" applyFont="1" applyFill="1" applyBorder="1" applyAlignment="1" applyProtection="1">
      <alignment horizontal="center" vertical="center"/>
      <protection hidden="1"/>
    </xf>
    <xf numFmtId="38" fontId="0" fillId="0" borderId="111" xfId="33" applyFont="1" applyFill="1" applyBorder="1" applyAlignment="1" applyProtection="1">
      <alignment horizontal="center" vertical="center"/>
      <protection hidden="1"/>
    </xf>
    <xf numFmtId="38" fontId="1" fillId="0" borderId="117" xfId="33" applyFont="1" applyFill="1" applyBorder="1" applyAlignment="1" applyProtection="1">
      <alignment horizontal="center" vertical="center"/>
      <protection hidden="1"/>
    </xf>
    <xf numFmtId="38" fontId="1" fillId="0" borderId="118" xfId="33" applyFont="1" applyFill="1" applyBorder="1" applyAlignment="1" applyProtection="1">
      <alignment horizontal="center" vertical="center"/>
      <protection hidden="1"/>
    </xf>
    <xf numFmtId="176" fontId="22" fillId="0" borderId="0" xfId="0" applyNumberFormat="1" applyFont="1" applyFill="1" applyBorder="1" applyAlignment="1" applyProtection="1">
      <alignment horizontal="center"/>
      <protection hidden="1"/>
    </xf>
    <xf numFmtId="0" fontId="21" fillId="0" borderId="93" xfId="0" applyFont="1" applyFill="1" applyBorder="1" applyAlignment="1" applyProtection="1">
      <alignment vertical="center"/>
      <protection hidden="1"/>
    </xf>
    <xf numFmtId="0" fontId="21" fillId="0" borderId="94" xfId="0" applyFont="1" applyFill="1" applyBorder="1" applyAlignment="1" applyProtection="1">
      <alignment vertical="center"/>
      <protection hidden="1"/>
    </xf>
    <xf numFmtId="0" fontId="21" fillId="0" borderId="95" xfId="0" applyFont="1" applyFill="1" applyBorder="1" applyAlignment="1" applyProtection="1">
      <alignment vertical="center"/>
      <protection hidden="1"/>
    </xf>
    <xf numFmtId="0" fontId="21" fillId="0" borderId="44" xfId="0" applyFont="1" applyFill="1" applyBorder="1" applyAlignment="1" applyProtection="1">
      <alignment vertical="center"/>
      <protection hidden="1"/>
    </xf>
    <xf numFmtId="0" fontId="21" fillId="0" borderId="72" xfId="0" applyFont="1" applyFill="1" applyBorder="1" applyAlignment="1" applyProtection="1">
      <alignment vertical="center"/>
      <protection hidden="1"/>
    </xf>
    <xf numFmtId="0" fontId="21" fillId="0" borderId="51" xfId="0" applyFont="1" applyFill="1" applyBorder="1" applyAlignment="1" applyProtection="1">
      <alignment vertical="center"/>
      <protection hidden="1"/>
    </xf>
    <xf numFmtId="0" fontId="21" fillId="0" borderId="10" xfId="0" applyFont="1" applyFill="1" applyBorder="1" applyAlignment="1" applyProtection="1">
      <alignment horizontal="left" vertical="top" wrapText="1"/>
      <protection hidden="1"/>
    </xf>
    <xf numFmtId="0" fontId="21" fillId="0" borderId="0"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0" fontId="21" fillId="0" borderId="24" xfId="0" applyFont="1" applyFill="1" applyBorder="1" applyAlignment="1" applyProtection="1">
      <alignment horizontal="left" vertical="top" wrapText="1"/>
      <protection hidden="1"/>
    </xf>
    <xf numFmtId="0" fontId="21" fillId="0" borderId="13"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2" fillId="0" borderId="20" xfId="0" applyFont="1" applyFill="1" applyBorder="1" applyAlignment="1" applyProtection="1">
      <alignment horizontal="left" vertical="top" wrapText="1"/>
      <protection hidden="1"/>
    </xf>
    <xf numFmtId="0" fontId="22" fillId="0" borderId="18" xfId="0" applyFont="1" applyFill="1" applyBorder="1" applyAlignment="1" applyProtection="1">
      <alignment horizontal="left" vertical="top" wrapText="1"/>
      <protection hidden="1"/>
    </xf>
    <xf numFmtId="0" fontId="22" fillId="0" borderId="21" xfId="0" applyFont="1" applyFill="1" applyBorder="1" applyAlignment="1" applyProtection="1">
      <alignment horizontal="left" vertical="top" wrapText="1"/>
      <protection hidden="1"/>
    </xf>
    <xf numFmtId="0" fontId="21" fillId="0" borderId="17" xfId="0" applyFont="1" applyFill="1" applyBorder="1" applyAlignment="1" applyProtection="1">
      <alignment vertical="center" wrapText="1"/>
      <protection hidden="1"/>
    </xf>
    <xf numFmtId="0" fontId="21" fillId="0" borderId="92" xfId="0" applyFont="1" applyFill="1" applyBorder="1" applyAlignment="1" applyProtection="1">
      <alignment vertical="center" wrapText="1"/>
      <protection hidden="1"/>
    </xf>
    <xf numFmtId="0" fontId="21" fillId="0" borderId="91" xfId="0" applyFont="1" applyFill="1" applyBorder="1" applyAlignment="1" applyProtection="1">
      <alignment vertical="center" wrapText="1"/>
      <protection hidden="1"/>
    </xf>
    <xf numFmtId="0" fontId="21" fillId="0" borderId="96" xfId="0" applyFont="1" applyFill="1" applyBorder="1" applyAlignment="1" applyProtection="1">
      <alignment vertical="center" wrapText="1"/>
      <protection hidden="1"/>
    </xf>
    <xf numFmtId="0" fontId="21" fillId="0" borderId="97" xfId="0" applyFont="1" applyFill="1" applyBorder="1" applyAlignment="1" applyProtection="1">
      <alignment vertical="center" wrapText="1"/>
      <protection hidden="1"/>
    </xf>
    <xf numFmtId="0" fontId="21" fillId="0" borderId="73" xfId="0" applyFont="1" applyFill="1" applyBorder="1" applyAlignment="1" applyProtection="1">
      <alignment vertical="center" wrapText="1"/>
      <protection hidden="1"/>
    </xf>
    <xf numFmtId="0" fontId="21" fillId="0" borderId="92" xfId="0" applyFont="1" applyFill="1" applyBorder="1" applyAlignment="1" applyProtection="1">
      <alignment vertical="center"/>
      <protection hidden="1"/>
    </xf>
    <xf numFmtId="0" fontId="21" fillId="0" borderId="91" xfId="0" applyFont="1" applyFill="1" applyBorder="1" applyAlignment="1" applyProtection="1">
      <alignment vertical="center"/>
      <protection hidden="1"/>
    </xf>
    <xf numFmtId="0" fontId="21" fillId="0" borderId="96" xfId="0" applyFont="1" applyFill="1" applyBorder="1" applyAlignment="1" applyProtection="1">
      <alignment vertical="center"/>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2E12E1F0-72A1-44A5-80E0-8C2CB15081DA}"/>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CA23D827-442C-4188-9016-654F163D86ED}"/>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083"/>
  <sheetViews>
    <sheetView tabSelected="1" zoomScale="106" zoomScaleNormal="106" zoomScaleSheetLayoutView="55" workbookViewId="0">
      <selection activeCell="R7" sqref="R7:AO8"/>
    </sheetView>
  </sheetViews>
  <sheetFormatPr defaultColWidth="0" defaultRowHeight="13.5" zeroHeight="1" x14ac:dyDescent="0.15"/>
  <cols>
    <col min="1" max="4" width="1.625" style="31" customWidth="1"/>
    <col min="5" max="90" width="1.25" style="32" customWidth="1"/>
    <col min="91" max="93" width="5.625" style="32" customWidth="1"/>
    <col min="94" max="96" width="5.625" style="2" hidden="1"/>
    <col min="97" max="97" width="3.5" style="2" hidden="1"/>
    <col min="98" max="98" width="12.375" style="2" hidden="1"/>
    <col min="99" max="99" width="5.625" style="2" hidden="1"/>
    <col min="100" max="100" width="14.375" style="2" hidden="1"/>
    <col min="101" max="101" width="12.125" style="2" hidden="1"/>
    <col min="102" max="102" width="14.875" style="2" hidden="1"/>
    <col min="103" max="104" width="12.125" style="2" hidden="1"/>
    <col min="105" max="105" width="10" style="2" hidden="1"/>
    <col min="106" max="106" width="4.5" style="2" hidden="1"/>
    <col min="107" max="107" width="7.875" style="2" hidden="1"/>
    <col min="108" max="108" width="6.5" style="2" hidden="1"/>
    <col min="109" max="109" width="7.875" style="2" hidden="1"/>
    <col min="110" max="110" width="10" style="2" hidden="1"/>
    <col min="111" max="111" width="6.125" style="2" hidden="1"/>
    <col min="112" max="112" width="6" style="2" hidden="1"/>
    <col min="113" max="113" width="7.5" style="2" hidden="1"/>
    <col min="114" max="114" width="3.625" style="2" hidden="1"/>
    <col min="115" max="115" width="3.125" style="2" hidden="1"/>
    <col min="116" max="116" width="2.625" style="2" hidden="1"/>
    <col min="117" max="117" width="11" style="2" hidden="1"/>
    <col min="118" max="118" width="18.5" style="2" hidden="1"/>
    <col min="119" max="119" width="25.125" style="2" hidden="1"/>
    <col min="120" max="120" width="13.375" style="2" hidden="1"/>
    <col min="121" max="121" width="36.125" style="2" hidden="1"/>
    <col min="122" max="122" width="46" style="2" hidden="1"/>
    <col min="123" max="123" width="5.625" style="2" hidden="1"/>
    <col min="124" max="129" width="9" style="2" hidden="1"/>
    <col min="130" max="16384" width="9" style="1" hidden="1"/>
  </cols>
  <sheetData>
    <row r="1" spans="5:98" ht="8.1" customHeight="1" x14ac:dyDescent="0.15">
      <c r="CT1" s="23" t="s">
        <v>232</v>
      </c>
    </row>
    <row r="2" spans="5:98" ht="8.1" customHeight="1" x14ac:dyDescent="0.15">
      <c r="CT2" s="24" t="s">
        <v>231</v>
      </c>
    </row>
    <row r="3" spans="5:98" ht="8.1" customHeight="1" x14ac:dyDescent="0.15">
      <c r="E3" s="471" t="s">
        <v>14</v>
      </c>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471"/>
      <c r="BX3" s="471"/>
      <c r="BY3" s="471"/>
      <c r="BZ3" s="471"/>
      <c r="CA3" s="471"/>
      <c r="CB3" s="471"/>
      <c r="CC3" s="471"/>
      <c r="CD3" s="471"/>
      <c r="CE3" s="471"/>
      <c r="CF3" s="471"/>
      <c r="CG3" s="471"/>
      <c r="CH3" s="471"/>
      <c r="CI3" s="471"/>
      <c r="CJ3" s="471"/>
      <c r="CK3" s="471"/>
      <c r="CL3" s="471"/>
    </row>
    <row r="4" spans="5:98" ht="8.1" customHeight="1" x14ac:dyDescent="0.15">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471"/>
      <c r="CI4" s="471"/>
      <c r="CJ4" s="471"/>
      <c r="CK4" s="471"/>
      <c r="CL4" s="471"/>
    </row>
    <row r="5" spans="5:98" ht="8.1" customHeight="1" x14ac:dyDescent="0.15">
      <c r="E5" s="33"/>
      <c r="F5" s="34"/>
      <c r="G5" s="34"/>
      <c r="H5" s="34"/>
      <c r="I5" s="34"/>
      <c r="J5" s="34"/>
      <c r="K5" s="34"/>
      <c r="L5" s="34"/>
      <c r="M5" s="34"/>
      <c r="N5" s="34"/>
      <c r="O5" s="34"/>
      <c r="P5" s="34"/>
      <c r="Q5" s="34"/>
      <c r="R5" s="35"/>
      <c r="S5" s="35"/>
      <c r="T5" s="36"/>
      <c r="U5" s="36"/>
      <c r="V5" s="36"/>
      <c r="W5" s="36"/>
      <c r="X5" s="36"/>
      <c r="Y5" s="36"/>
      <c r="Z5" s="36"/>
      <c r="AA5" s="357" t="s">
        <v>39</v>
      </c>
      <c r="AB5" s="357"/>
      <c r="AC5" s="357"/>
      <c r="AD5" s="357"/>
      <c r="AE5" s="357"/>
      <c r="AF5" s="357"/>
      <c r="AG5" s="357"/>
      <c r="AH5" s="357"/>
      <c r="AI5" s="357"/>
      <c r="AJ5" s="357"/>
      <c r="AK5" s="357"/>
      <c r="AL5" s="357"/>
      <c r="AM5" s="494" t="s">
        <v>286</v>
      </c>
      <c r="AN5" s="494"/>
      <c r="AO5" s="494"/>
      <c r="AP5" s="494"/>
      <c r="AQ5" s="494"/>
      <c r="AR5" s="494"/>
      <c r="AS5" s="494"/>
      <c r="AT5" s="494"/>
      <c r="AU5" s="494"/>
      <c r="AV5" s="494"/>
      <c r="AW5" s="494"/>
      <c r="AX5" s="494"/>
      <c r="AY5" s="357" t="s">
        <v>40</v>
      </c>
      <c r="AZ5" s="357"/>
      <c r="BA5" s="357"/>
      <c r="BB5" s="357"/>
      <c r="BC5" s="357"/>
      <c r="BD5" s="357"/>
      <c r="BE5" s="357"/>
      <c r="BF5" s="357"/>
      <c r="BG5" s="357"/>
      <c r="BH5" s="357" t="str">
        <f>IF(OR(AM5="認定番号",AM5=""),"？",VLOOKUP(AM5,DC29:DR43,2,FALSE))</f>
        <v>DBNVM-1A</v>
      </c>
      <c r="BI5" s="357"/>
      <c r="BJ5" s="357"/>
      <c r="BK5" s="357"/>
      <c r="BL5" s="357"/>
      <c r="BM5" s="357"/>
      <c r="BN5" s="357"/>
      <c r="BO5" s="357"/>
      <c r="BP5" s="357"/>
      <c r="BQ5" s="357"/>
      <c r="BR5" s="357" t="s">
        <v>47</v>
      </c>
      <c r="BS5" s="357"/>
      <c r="BT5" s="357"/>
      <c r="BU5" s="36"/>
      <c r="BV5" s="34"/>
      <c r="BW5" s="34"/>
      <c r="BX5" s="34"/>
      <c r="BY5" s="34"/>
      <c r="BZ5" s="34"/>
      <c r="CA5" s="34"/>
      <c r="CB5" s="34"/>
      <c r="CC5" s="34"/>
      <c r="CD5" s="34"/>
      <c r="CE5" s="34"/>
      <c r="CF5" s="34"/>
      <c r="CG5" s="34"/>
      <c r="CH5" s="34"/>
      <c r="CI5" s="34"/>
      <c r="CJ5" s="34"/>
      <c r="CK5" s="34"/>
      <c r="CL5" s="34"/>
      <c r="CM5" s="37"/>
      <c r="CN5" s="37"/>
      <c r="CO5" s="37"/>
      <c r="CP5" s="4"/>
    </row>
    <row r="6" spans="5:98" ht="8.1" customHeight="1" x14ac:dyDescent="0.15">
      <c r="E6" s="34"/>
      <c r="F6" s="34"/>
      <c r="G6" s="34"/>
      <c r="H6" s="34"/>
      <c r="I6" s="34"/>
      <c r="J6" s="34"/>
      <c r="K6" s="34"/>
      <c r="L6" s="34"/>
      <c r="M6" s="34"/>
      <c r="N6" s="34"/>
      <c r="O6" s="34"/>
      <c r="P6" s="34"/>
      <c r="Q6" s="34"/>
      <c r="R6" s="36"/>
      <c r="S6" s="36"/>
      <c r="T6" s="36"/>
      <c r="U6" s="36"/>
      <c r="V6" s="36"/>
      <c r="W6" s="36"/>
      <c r="X6" s="36"/>
      <c r="Y6" s="36"/>
      <c r="Z6" s="36"/>
      <c r="AA6" s="357"/>
      <c r="AB6" s="357"/>
      <c r="AC6" s="357"/>
      <c r="AD6" s="357"/>
      <c r="AE6" s="357"/>
      <c r="AF6" s="357"/>
      <c r="AG6" s="357"/>
      <c r="AH6" s="357"/>
      <c r="AI6" s="357"/>
      <c r="AJ6" s="357"/>
      <c r="AK6" s="357"/>
      <c r="AL6" s="357"/>
      <c r="AM6" s="494"/>
      <c r="AN6" s="494"/>
      <c r="AO6" s="494"/>
      <c r="AP6" s="494"/>
      <c r="AQ6" s="494"/>
      <c r="AR6" s="494"/>
      <c r="AS6" s="494"/>
      <c r="AT6" s="494"/>
      <c r="AU6" s="494"/>
      <c r="AV6" s="494"/>
      <c r="AW6" s="494"/>
      <c r="AX6" s="494"/>
      <c r="AY6" s="357"/>
      <c r="AZ6" s="357"/>
      <c r="BA6" s="357"/>
      <c r="BB6" s="357"/>
      <c r="BC6" s="357"/>
      <c r="BD6" s="357"/>
      <c r="BE6" s="357"/>
      <c r="BF6" s="357"/>
      <c r="BG6" s="357"/>
      <c r="BH6" s="357"/>
      <c r="BI6" s="357"/>
      <c r="BJ6" s="357"/>
      <c r="BK6" s="357"/>
      <c r="BL6" s="357"/>
      <c r="BM6" s="357"/>
      <c r="BN6" s="357"/>
      <c r="BO6" s="357"/>
      <c r="BP6" s="357"/>
      <c r="BQ6" s="357"/>
      <c r="BR6" s="357"/>
      <c r="BS6" s="357"/>
      <c r="BT6" s="357"/>
      <c r="BU6" s="36"/>
      <c r="BV6" s="34"/>
      <c r="BW6" s="34"/>
      <c r="BX6" s="34"/>
      <c r="BY6" s="34"/>
      <c r="BZ6" s="34"/>
      <c r="CA6" s="34"/>
      <c r="CB6" s="34"/>
      <c r="CC6" s="34"/>
      <c r="CD6" s="34"/>
      <c r="CE6" s="34"/>
      <c r="CF6" s="34"/>
      <c r="CG6" s="34"/>
      <c r="CH6" s="34"/>
      <c r="CI6" s="34"/>
      <c r="CJ6" s="34"/>
      <c r="CK6" s="34"/>
      <c r="CL6" s="34"/>
      <c r="CM6" s="37"/>
      <c r="CN6" s="37"/>
      <c r="CO6" s="37"/>
      <c r="CP6" s="4"/>
    </row>
    <row r="7" spans="5:98" ht="8.1" customHeight="1" x14ac:dyDescent="0.15">
      <c r="E7" s="35"/>
      <c r="F7" s="218" t="s">
        <v>20</v>
      </c>
      <c r="G7" s="218"/>
      <c r="H7" s="218"/>
      <c r="I7" s="218"/>
      <c r="J7" s="218"/>
      <c r="K7" s="218"/>
      <c r="L7" s="218"/>
      <c r="M7" s="218"/>
      <c r="N7" s="218"/>
      <c r="O7" s="218"/>
      <c r="P7" s="218"/>
      <c r="Q7" s="221" t="s">
        <v>199</v>
      </c>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35"/>
      <c r="AQ7" s="35"/>
      <c r="AR7" s="38"/>
      <c r="AS7" s="39"/>
      <c r="AT7" s="39"/>
      <c r="AU7" s="39"/>
      <c r="AV7" s="39"/>
      <c r="AW7" s="39"/>
      <c r="AX7" s="38"/>
      <c r="AY7" s="38"/>
      <c r="AZ7" s="38"/>
      <c r="BA7" s="38"/>
      <c r="BB7" s="38"/>
      <c r="BC7" s="40"/>
      <c r="BD7" s="40"/>
      <c r="BE7" s="40"/>
      <c r="BF7" s="40"/>
      <c r="BG7" s="40"/>
      <c r="BH7" s="41"/>
      <c r="BI7" s="42"/>
      <c r="BJ7" s="42"/>
      <c r="BK7" s="42"/>
      <c r="BL7" s="42"/>
      <c r="BM7" s="42"/>
      <c r="BN7" s="42"/>
      <c r="BO7" s="495" t="s">
        <v>229</v>
      </c>
      <c r="BP7" s="495"/>
      <c r="BQ7" s="495"/>
      <c r="BR7" s="495"/>
      <c r="BS7" s="495"/>
      <c r="BT7" s="495"/>
      <c r="BU7" s="495"/>
      <c r="BV7" s="495"/>
      <c r="BW7" s="495"/>
      <c r="BX7" s="495"/>
      <c r="BY7" s="495"/>
      <c r="BZ7" s="495"/>
      <c r="CA7" s="495"/>
      <c r="CB7" s="495"/>
      <c r="CC7" s="495"/>
      <c r="CD7" s="495"/>
      <c r="CE7" s="495"/>
      <c r="CF7" s="495"/>
      <c r="CG7" s="495"/>
      <c r="CH7" s="495"/>
      <c r="CI7" s="495"/>
      <c r="CJ7" s="495"/>
      <c r="CK7" s="495"/>
      <c r="CL7" s="495"/>
    </row>
    <row r="8" spans="5:98" ht="8.1" customHeight="1" x14ac:dyDescent="0.15">
      <c r="E8" s="35"/>
      <c r="F8" s="219"/>
      <c r="G8" s="219"/>
      <c r="H8" s="219"/>
      <c r="I8" s="219"/>
      <c r="J8" s="219"/>
      <c r="K8" s="219"/>
      <c r="L8" s="219"/>
      <c r="M8" s="219"/>
      <c r="N8" s="219"/>
      <c r="O8" s="219"/>
      <c r="P8" s="219"/>
      <c r="Q8" s="222"/>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35"/>
      <c r="AQ8" s="35"/>
      <c r="AR8" s="39"/>
      <c r="AS8" s="39"/>
      <c r="AT8" s="39"/>
      <c r="AU8" s="39"/>
      <c r="AV8" s="39"/>
      <c r="AW8" s="39"/>
      <c r="AX8" s="38"/>
      <c r="AY8" s="38"/>
      <c r="AZ8" s="38"/>
      <c r="BA8" s="38"/>
      <c r="BB8" s="38"/>
      <c r="BC8" s="40"/>
      <c r="BD8" s="40"/>
      <c r="BE8" s="40"/>
      <c r="BF8" s="40"/>
      <c r="BG8" s="40"/>
      <c r="BH8" s="34"/>
      <c r="BI8" s="34"/>
      <c r="BJ8" s="38"/>
      <c r="BK8" s="39"/>
      <c r="BL8" s="39"/>
      <c r="BM8" s="39"/>
      <c r="BN8" s="39"/>
      <c r="BO8" s="495"/>
      <c r="BP8" s="495"/>
      <c r="BQ8" s="495"/>
      <c r="BR8" s="495"/>
      <c r="BS8" s="495"/>
      <c r="BT8" s="495"/>
      <c r="BU8" s="495"/>
      <c r="BV8" s="495"/>
      <c r="BW8" s="495"/>
      <c r="BX8" s="495"/>
      <c r="BY8" s="495"/>
      <c r="BZ8" s="495"/>
      <c r="CA8" s="495"/>
      <c r="CB8" s="495"/>
      <c r="CC8" s="495"/>
      <c r="CD8" s="495"/>
      <c r="CE8" s="495"/>
      <c r="CF8" s="495"/>
      <c r="CG8" s="495"/>
      <c r="CH8" s="495"/>
      <c r="CI8" s="495"/>
      <c r="CJ8" s="495"/>
      <c r="CK8" s="495"/>
      <c r="CL8" s="495"/>
    </row>
    <row r="9" spans="5:98" ht="8.1" customHeight="1" x14ac:dyDescent="0.15">
      <c r="E9" s="35"/>
      <c r="F9" s="220" t="s">
        <v>19</v>
      </c>
      <c r="G9" s="220"/>
      <c r="H9" s="220"/>
      <c r="I9" s="220"/>
      <c r="J9" s="220"/>
      <c r="K9" s="220"/>
      <c r="L9" s="220"/>
      <c r="M9" s="220"/>
      <c r="N9" s="220"/>
      <c r="O9" s="220"/>
      <c r="P9" s="220"/>
      <c r="Q9" s="223" t="s">
        <v>199</v>
      </c>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35"/>
      <c r="AQ9" s="35"/>
      <c r="AR9" s="38"/>
      <c r="AS9" s="38"/>
      <c r="AT9" s="38"/>
      <c r="AU9" s="38"/>
      <c r="AV9" s="38"/>
      <c r="AW9" s="38"/>
      <c r="AX9" s="38"/>
      <c r="AY9" s="38"/>
      <c r="AZ9" s="38"/>
      <c r="BA9" s="38"/>
      <c r="BB9" s="38"/>
      <c r="BC9" s="38"/>
      <c r="BD9" s="38"/>
      <c r="BE9" s="38"/>
      <c r="BF9" s="38"/>
      <c r="BG9" s="38"/>
      <c r="BH9" s="38"/>
      <c r="BI9" s="38"/>
      <c r="BJ9" s="38"/>
      <c r="BK9" s="43"/>
      <c r="BL9" s="43"/>
      <c r="BM9" s="43"/>
      <c r="BN9" s="43"/>
      <c r="BO9" s="35"/>
      <c r="BP9" s="44"/>
      <c r="BQ9" s="44"/>
      <c r="BR9" s="44"/>
      <c r="BS9" s="44"/>
      <c r="BT9" s="44"/>
      <c r="BU9" s="44"/>
      <c r="BV9" s="44"/>
      <c r="BW9" s="44"/>
      <c r="BX9" s="34"/>
      <c r="BY9" s="34"/>
      <c r="BZ9" s="34"/>
      <c r="CA9" s="34"/>
      <c r="CB9" s="34"/>
      <c r="CC9" s="34"/>
      <c r="CD9" s="34"/>
      <c r="CE9" s="34"/>
      <c r="CF9" s="34"/>
      <c r="CG9" s="34"/>
      <c r="CH9" s="34"/>
      <c r="CI9" s="34"/>
      <c r="CJ9" s="44"/>
      <c r="CK9" s="44"/>
      <c r="CL9" s="44"/>
    </row>
    <row r="10" spans="5:98" ht="8.1" customHeight="1" x14ac:dyDescent="0.15">
      <c r="E10" s="35"/>
      <c r="F10" s="219"/>
      <c r="G10" s="219"/>
      <c r="H10" s="219"/>
      <c r="I10" s="219"/>
      <c r="J10" s="219"/>
      <c r="K10" s="219"/>
      <c r="L10" s="219"/>
      <c r="M10" s="219"/>
      <c r="N10" s="219"/>
      <c r="O10" s="219"/>
      <c r="P10" s="219"/>
      <c r="Q10" s="222"/>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35"/>
      <c r="AQ10" s="35"/>
      <c r="AR10" s="38"/>
      <c r="AS10" s="38"/>
      <c r="AT10" s="38"/>
      <c r="AU10" s="38"/>
      <c r="AV10" s="38"/>
      <c r="AW10" s="38"/>
      <c r="AX10" s="38"/>
      <c r="AY10" s="38"/>
      <c r="AZ10" s="38"/>
      <c r="BA10" s="38"/>
      <c r="BB10" s="38"/>
      <c r="BC10" s="38"/>
      <c r="BD10" s="38"/>
      <c r="BE10" s="38"/>
      <c r="BF10" s="38"/>
      <c r="BG10" s="38"/>
      <c r="BH10" s="38"/>
      <c r="BI10" s="38"/>
      <c r="BJ10" s="38"/>
      <c r="BK10" s="43"/>
      <c r="BL10" s="43"/>
      <c r="BM10" s="43"/>
      <c r="BN10" s="43"/>
      <c r="BO10" s="35"/>
      <c r="BP10" s="44"/>
      <c r="BQ10" s="44"/>
      <c r="BR10" s="44"/>
      <c r="BS10" s="44"/>
      <c r="BT10" s="44"/>
      <c r="BU10" s="44"/>
      <c r="BV10" s="44"/>
      <c r="BW10" s="44"/>
      <c r="BX10" s="34"/>
      <c r="BY10" s="34"/>
      <c r="BZ10" s="34"/>
      <c r="CA10" s="34"/>
      <c r="CB10" s="34"/>
      <c r="CC10" s="34"/>
      <c r="CD10" s="34"/>
      <c r="CE10" s="34"/>
      <c r="CF10" s="34"/>
      <c r="CG10" s="34"/>
      <c r="CH10" s="34"/>
      <c r="CI10" s="34"/>
      <c r="CJ10" s="44"/>
      <c r="CK10" s="44"/>
      <c r="CL10" s="44"/>
    </row>
    <row r="11" spans="5:98" ht="8.1" customHeight="1" x14ac:dyDescent="0.15">
      <c r="E11" s="35"/>
      <c r="F11" s="220" t="s">
        <v>180</v>
      </c>
      <c r="G11" s="220"/>
      <c r="H11" s="220"/>
      <c r="I11" s="220"/>
      <c r="J11" s="220"/>
      <c r="K11" s="220"/>
      <c r="L11" s="220"/>
      <c r="M11" s="220"/>
      <c r="N11" s="220"/>
      <c r="O11" s="220"/>
      <c r="P11" s="220"/>
      <c r="Q11" s="223" t="s">
        <v>199</v>
      </c>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35"/>
      <c r="AQ11" s="226" t="s">
        <v>181</v>
      </c>
      <c r="AR11" s="226"/>
      <c r="AS11" s="226"/>
      <c r="AT11" s="226"/>
      <c r="AU11" s="226"/>
      <c r="AV11" s="311" t="s">
        <v>221</v>
      </c>
      <c r="AW11" s="311"/>
      <c r="AX11" s="311"/>
      <c r="AY11" s="311"/>
      <c r="AZ11" s="311"/>
      <c r="BA11" s="311"/>
      <c r="BB11" s="311"/>
      <c r="BC11" s="226" t="s">
        <v>182</v>
      </c>
      <c r="BD11" s="226"/>
      <c r="BE11" s="311"/>
      <c r="BF11" s="311"/>
      <c r="BG11" s="311"/>
      <c r="BH11" s="226" t="s">
        <v>183</v>
      </c>
      <c r="BI11" s="226"/>
      <c r="BJ11" s="311"/>
      <c r="BK11" s="311"/>
      <c r="BL11" s="311"/>
      <c r="BM11" s="226" t="s">
        <v>184</v>
      </c>
      <c r="BN11" s="226"/>
      <c r="BO11" s="39"/>
      <c r="BP11" s="226" t="s">
        <v>18</v>
      </c>
      <c r="BQ11" s="226"/>
      <c r="BR11" s="226"/>
      <c r="BS11" s="226"/>
      <c r="BT11" s="226"/>
      <c r="BU11" s="226"/>
      <c r="BV11" s="226"/>
      <c r="BW11" s="226"/>
      <c r="BX11" s="161"/>
      <c r="BY11" s="161"/>
      <c r="BZ11" s="161"/>
      <c r="CA11" s="161"/>
      <c r="CB11" s="161"/>
      <c r="CC11" s="161"/>
      <c r="CD11" s="161"/>
      <c r="CE11" s="161"/>
      <c r="CF11" s="161"/>
      <c r="CG11" s="161"/>
      <c r="CH11" s="161"/>
      <c r="CI11" s="161"/>
      <c r="CJ11" s="226" t="s">
        <v>24</v>
      </c>
      <c r="CK11" s="226"/>
      <c r="CL11" s="226"/>
    </row>
    <row r="12" spans="5:98" ht="8.1" customHeight="1" x14ac:dyDescent="0.15">
      <c r="E12" s="35"/>
      <c r="F12" s="219"/>
      <c r="G12" s="219"/>
      <c r="H12" s="219"/>
      <c r="I12" s="219"/>
      <c r="J12" s="219"/>
      <c r="K12" s="219"/>
      <c r="L12" s="219"/>
      <c r="M12" s="219"/>
      <c r="N12" s="219"/>
      <c r="O12" s="219"/>
      <c r="P12" s="219"/>
      <c r="Q12" s="222"/>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35"/>
      <c r="AQ12" s="397"/>
      <c r="AR12" s="397"/>
      <c r="AS12" s="397"/>
      <c r="AT12" s="397"/>
      <c r="AU12" s="397"/>
      <c r="AV12" s="312"/>
      <c r="AW12" s="312"/>
      <c r="AX12" s="312"/>
      <c r="AY12" s="312"/>
      <c r="AZ12" s="312"/>
      <c r="BA12" s="312"/>
      <c r="BB12" s="312"/>
      <c r="BC12" s="397"/>
      <c r="BD12" s="397"/>
      <c r="BE12" s="312"/>
      <c r="BF12" s="312"/>
      <c r="BG12" s="312"/>
      <c r="BH12" s="397"/>
      <c r="BI12" s="397"/>
      <c r="BJ12" s="312"/>
      <c r="BK12" s="312"/>
      <c r="BL12" s="312"/>
      <c r="BM12" s="397"/>
      <c r="BN12" s="397"/>
      <c r="BO12" s="39"/>
      <c r="BP12" s="397"/>
      <c r="BQ12" s="397"/>
      <c r="BR12" s="397"/>
      <c r="BS12" s="397"/>
      <c r="BT12" s="397"/>
      <c r="BU12" s="397"/>
      <c r="BV12" s="397"/>
      <c r="BW12" s="397"/>
      <c r="BX12" s="162"/>
      <c r="BY12" s="162"/>
      <c r="BZ12" s="162"/>
      <c r="CA12" s="162"/>
      <c r="CB12" s="162"/>
      <c r="CC12" s="162"/>
      <c r="CD12" s="162"/>
      <c r="CE12" s="162"/>
      <c r="CF12" s="162"/>
      <c r="CG12" s="162"/>
      <c r="CH12" s="162"/>
      <c r="CI12" s="162"/>
      <c r="CJ12" s="397"/>
      <c r="CK12" s="397"/>
      <c r="CL12" s="397"/>
    </row>
    <row r="13" spans="5:98" ht="8.1" customHeight="1" thickBot="1" x14ac:dyDescent="0.2">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row>
    <row r="14" spans="5:98" ht="8.1" customHeight="1" x14ac:dyDescent="0.15">
      <c r="E14" s="453" t="s">
        <v>0</v>
      </c>
      <c r="F14" s="454"/>
      <c r="G14" s="454"/>
      <c r="H14" s="454"/>
      <c r="I14" s="454"/>
      <c r="J14" s="454"/>
      <c r="K14" s="454"/>
      <c r="L14" s="455"/>
      <c r="M14" s="462" t="s">
        <v>1</v>
      </c>
      <c r="N14" s="463"/>
      <c r="O14" s="463"/>
      <c r="P14" s="463"/>
      <c r="Q14" s="463"/>
      <c r="R14" s="463"/>
      <c r="S14" s="463"/>
      <c r="T14" s="463"/>
      <c r="U14" s="463"/>
      <c r="V14" s="463"/>
      <c r="W14" s="463"/>
      <c r="X14" s="462" t="s">
        <v>4</v>
      </c>
      <c r="Y14" s="463"/>
      <c r="Z14" s="463"/>
      <c r="AA14" s="463"/>
      <c r="AB14" s="463"/>
      <c r="AC14" s="463"/>
      <c r="AD14" s="463"/>
      <c r="AE14" s="463"/>
      <c r="AF14" s="463"/>
      <c r="AG14" s="463"/>
      <c r="AH14" s="463"/>
      <c r="AI14" s="463"/>
      <c r="AJ14" s="463"/>
      <c r="AK14" s="463"/>
      <c r="AL14" s="462" t="s">
        <v>3</v>
      </c>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5" t="s">
        <v>5</v>
      </c>
      <c r="BJ14" s="466"/>
      <c r="BK14" s="466"/>
      <c r="BL14" s="466"/>
      <c r="BM14" s="466"/>
      <c r="BN14" s="466"/>
      <c r="BO14" s="466"/>
      <c r="BP14" s="466"/>
      <c r="BQ14" s="466"/>
      <c r="BR14" s="466"/>
      <c r="BS14" s="466"/>
      <c r="BT14" s="466"/>
      <c r="BU14" s="466"/>
      <c r="BV14" s="466"/>
      <c r="BW14" s="466"/>
      <c r="BX14" s="415" t="s">
        <v>6</v>
      </c>
      <c r="BY14" s="430"/>
      <c r="BZ14" s="430"/>
      <c r="CA14" s="430"/>
      <c r="CB14" s="430"/>
      <c r="CC14" s="430"/>
      <c r="CD14" s="430"/>
      <c r="CE14" s="430"/>
      <c r="CF14" s="430"/>
      <c r="CG14" s="430"/>
      <c r="CH14" s="430"/>
      <c r="CI14" s="430"/>
      <c r="CJ14" s="430"/>
      <c r="CK14" s="430"/>
      <c r="CL14" s="431"/>
    </row>
    <row r="15" spans="5:98" ht="8.1" customHeight="1" x14ac:dyDescent="0.15">
      <c r="E15" s="456"/>
      <c r="F15" s="457"/>
      <c r="G15" s="457"/>
      <c r="H15" s="457"/>
      <c r="I15" s="457"/>
      <c r="J15" s="457"/>
      <c r="K15" s="457"/>
      <c r="L15" s="458"/>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467"/>
      <c r="BJ15" s="467"/>
      <c r="BK15" s="467"/>
      <c r="BL15" s="467"/>
      <c r="BM15" s="467"/>
      <c r="BN15" s="467"/>
      <c r="BO15" s="467"/>
      <c r="BP15" s="467"/>
      <c r="BQ15" s="467"/>
      <c r="BR15" s="467"/>
      <c r="BS15" s="467"/>
      <c r="BT15" s="467"/>
      <c r="BU15" s="467"/>
      <c r="BV15" s="467"/>
      <c r="BW15" s="467"/>
      <c r="BX15" s="432"/>
      <c r="BY15" s="374"/>
      <c r="BZ15" s="374"/>
      <c r="CA15" s="374"/>
      <c r="CB15" s="374"/>
      <c r="CC15" s="374"/>
      <c r="CD15" s="374"/>
      <c r="CE15" s="374"/>
      <c r="CF15" s="374"/>
      <c r="CG15" s="374"/>
      <c r="CH15" s="374"/>
      <c r="CI15" s="374"/>
      <c r="CJ15" s="374"/>
      <c r="CK15" s="374"/>
      <c r="CL15" s="433"/>
    </row>
    <row r="16" spans="5:98" ht="8.1" customHeight="1" x14ac:dyDescent="0.15">
      <c r="E16" s="456"/>
      <c r="F16" s="457"/>
      <c r="G16" s="457"/>
      <c r="H16" s="457"/>
      <c r="I16" s="457"/>
      <c r="J16" s="457"/>
      <c r="K16" s="457"/>
      <c r="L16" s="458"/>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467"/>
      <c r="BJ16" s="467"/>
      <c r="BK16" s="467"/>
      <c r="BL16" s="467"/>
      <c r="BM16" s="467"/>
      <c r="BN16" s="467"/>
      <c r="BO16" s="467"/>
      <c r="BP16" s="467"/>
      <c r="BQ16" s="467"/>
      <c r="BR16" s="467"/>
      <c r="BS16" s="467"/>
      <c r="BT16" s="467"/>
      <c r="BU16" s="467"/>
      <c r="BV16" s="467"/>
      <c r="BW16" s="467"/>
      <c r="BX16" s="437" t="s">
        <v>15</v>
      </c>
      <c r="BY16" s="438"/>
      <c r="BZ16" s="438"/>
      <c r="CA16" s="438"/>
      <c r="CB16" s="438"/>
      <c r="CC16" s="434" t="s">
        <v>27</v>
      </c>
      <c r="CD16" s="434"/>
      <c r="CE16" s="434"/>
      <c r="CF16" s="434"/>
      <c r="CG16" s="434"/>
      <c r="CH16" s="441" t="s">
        <v>16</v>
      </c>
      <c r="CI16" s="438"/>
      <c r="CJ16" s="438"/>
      <c r="CK16" s="438"/>
      <c r="CL16" s="442"/>
    </row>
    <row r="17" spans="3:122" ht="8.1" customHeight="1" x14ac:dyDescent="0.15">
      <c r="E17" s="456"/>
      <c r="F17" s="457"/>
      <c r="G17" s="457"/>
      <c r="H17" s="457"/>
      <c r="I17" s="457"/>
      <c r="J17" s="457"/>
      <c r="K17" s="457"/>
      <c r="L17" s="458"/>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467"/>
      <c r="BJ17" s="467"/>
      <c r="BK17" s="467"/>
      <c r="BL17" s="467"/>
      <c r="BM17" s="467"/>
      <c r="BN17" s="467"/>
      <c r="BO17" s="467"/>
      <c r="BP17" s="467"/>
      <c r="BQ17" s="467"/>
      <c r="BR17" s="467"/>
      <c r="BS17" s="467"/>
      <c r="BT17" s="467"/>
      <c r="BU17" s="467"/>
      <c r="BV17" s="467"/>
      <c r="BW17" s="467"/>
      <c r="BX17" s="437"/>
      <c r="BY17" s="438"/>
      <c r="BZ17" s="438"/>
      <c r="CA17" s="438"/>
      <c r="CB17" s="438"/>
      <c r="CC17" s="435"/>
      <c r="CD17" s="435"/>
      <c r="CE17" s="435"/>
      <c r="CF17" s="435"/>
      <c r="CG17" s="435"/>
      <c r="CH17" s="441"/>
      <c r="CI17" s="438"/>
      <c r="CJ17" s="438"/>
      <c r="CK17" s="438"/>
      <c r="CL17" s="442"/>
      <c r="CW17" s="5"/>
      <c r="CX17" s="5"/>
    </row>
    <row r="18" spans="3:122" ht="8.1" customHeight="1" x14ac:dyDescent="0.15">
      <c r="E18" s="459"/>
      <c r="F18" s="460"/>
      <c r="G18" s="460"/>
      <c r="H18" s="460"/>
      <c r="I18" s="460"/>
      <c r="J18" s="460"/>
      <c r="K18" s="460"/>
      <c r="L18" s="461"/>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467"/>
      <c r="BJ18" s="467"/>
      <c r="BK18" s="467"/>
      <c r="BL18" s="467"/>
      <c r="BM18" s="467"/>
      <c r="BN18" s="467"/>
      <c r="BO18" s="467"/>
      <c r="BP18" s="467"/>
      <c r="BQ18" s="467"/>
      <c r="BR18" s="467"/>
      <c r="BS18" s="467"/>
      <c r="BT18" s="467"/>
      <c r="BU18" s="467"/>
      <c r="BV18" s="467"/>
      <c r="BW18" s="467"/>
      <c r="BX18" s="439"/>
      <c r="BY18" s="438"/>
      <c r="BZ18" s="438"/>
      <c r="CA18" s="438"/>
      <c r="CB18" s="438"/>
      <c r="CC18" s="436"/>
      <c r="CD18" s="436"/>
      <c r="CE18" s="436"/>
      <c r="CF18" s="436"/>
      <c r="CG18" s="436"/>
      <c r="CH18" s="438"/>
      <c r="CI18" s="438"/>
      <c r="CJ18" s="438"/>
      <c r="CK18" s="438"/>
      <c r="CL18" s="442"/>
      <c r="CW18" s="5"/>
      <c r="CX18" s="5"/>
    </row>
    <row r="19" spans="3:122" ht="8.1" customHeight="1" x14ac:dyDescent="0.15">
      <c r="E19" s="238" t="s">
        <v>136</v>
      </c>
      <c r="F19" s="249"/>
      <c r="G19" s="244" t="s">
        <v>147</v>
      </c>
      <c r="H19" s="212"/>
      <c r="I19" s="212"/>
      <c r="J19" s="212"/>
      <c r="K19" s="212"/>
      <c r="L19" s="213"/>
      <c r="M19" s="282" t="s">
        <v>116</v>
      </c>
      <c r="N19" s="245"/>
      <c r="O19" s="245"/>
      <c r="P19" s="245"/>
      <c r="Q19" s="245"/>
      <c r="R19" s="245"/>
      <c r="S19" s="245"/>
      <c r="T19" s="245"/>
      <c r="U19" s="245"/>
      <c r="V19" s="245"/>
      <c r="W19" s="246"/>
      <c r="X19" s="282" t="s">
        <v>138</v>
      </c>
      <c r="Y19" s="245"/>
      <c r="Z19" s="245"/>
      <c r="AA19" s="245"/>
      <c r="AB19" s="245"/>
      <c r="AC19" s="245"/>
      <c r="AD19" s="245"/>
      <c r="AE19" s="245"/>
      <c r="AF19" s="245"/>
      <c r="AG19" s="245"/>
      <c r="AH19" s="245"/>
      <c r="AI19" s="245"/>
      <c r="AJ19" s="245"/>
      <c r="AK19" s="246"/>
      <c r="AL19" s="254" t="s">
        <v>139</v>
      </c>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6"/>
      <c r="BI19" s="46"/>
      <c r="BJ19" s="245" t="s">
        <v>137</v>
      </c>
      <c r="BK19" s="245"/>
      <c r="BL19" s="245"/>
      <c r="BM19" s="245"/>
      <c r="BN19" s="245"/>
      <c r="BO19" s="245"/>
      <c r="BP19" s="245"/>
      <c r="BQ19" s="245"/>
      <c r="BR19" s="245"/>
      <c r="BS19" s="245"/>
      <c r="BT19" s="47"/>
      <c r="BU19" s="47"/>
      <c r="BV19" s="47"/>
      <c r="BW19" s="48"/>
      <c r="BX19" s="275"/>
      <c r="BY19" s="197"/>
      <c r="BZ19" s="197"/>
      <c r="CA19" s="197"/>
      <c r="CB19" s="197"/>
      <c r="CC19" s="427" t="s">
        <v>140</v>
      </c>
      <c r="CD19" s="427"/>
      <c r="CE19" s="427"/>
      <c r="CF19" s="427"/>
      <c r="CG19" s="427"/>
      <c r="CH19" s="197"/>
      <c r="CI19" s="197"/>
      <c r="CJ19" s="197"/>
      <c r="CK19" s="197"/>
      <c r="CL19" s="198"/>
      <c r="CM19" s="417" t="s">
        <v>102</v>
      </c>
      <c r="CN19" s="185"/>
      <c r="CO19" s="185"/>
      <c r="CW19" s="5"/>
      <c r="CX19" s="5"/>
      <c r="DB19" s="6"/>
    </row>
    <row r="20" spans="3:122" ht="8.1" customHeight="1" x14ac:dyDescent="0.15">
      <c r="C20" s="49"/>
      <c r="D20" s="49"/>
      <c r="E20" s="250"/>
      <c r="F20" s="251"/>
      <c r="G20" s="247"/>
      <c r="H20" s="214"/>
      <c r="I20" s="214"/>
      <c r="J20" s="214"/>
      <c r="K20" s="214"/>
      <c r="L20" s="215"/>
      <c r="M20" s="155"/>
      <c r="N20" s="156"/>
      <c r="O20" s="156"/>
      <c r="P20" s="156"/>
      <c r="Q20" s="156"/>
      <c r="R20" s="156"/>
      <c r="S20" s="156"/>
      <c r="T20" s="156"/>
      <c r="U20" s="156"/>
      <c r="V20" s="156"/>
      <c r="W20" s="157"/>
      <c r="X20" s="155"/>
      <c r="Y20" s="156"/>
      <c r="Z20" s="156"/>
      <c r="AA20" s="156"/>
      <c r="AB20" s="156"/>
      <c r="AC20" s="156"/>
      <c r="AD20" s="156"/>
      <c r="AE20" s="156"/>
      <c r="AF20" s="156"/>
      <c r="AG20" s="156"/>
      <c r="AH20" s="156"/>
      <c r="AI20" s="156"/>
      <c r="AJ20" s="156"/>
      <c r="AK20" s="157"/>
      <c r="AL20" s="257"/>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9"/>
      <c r="BI20" s="50"/>
      <c r="BJ20" s="156"/>
      <c r="BK20" s="156"/>
      <c r="BL20" s="156"/>
      <c r="BM20" s="156"/>
      <c r="BN20" s="156"/>
      <c r="BO20" s="156"/>
      <c r="BP20" s="156"/>
      <c r="BQ20" s="156"/>
      <c r="BR20" s="156"/>
      <c r="BS20" s="156"/>
      <c r="BT20" s="44"/>
      <c r="BU20" s="44"/>
      <c r="BV20" s="44"/>
      <c r="BW20" s="51"/>
      <c r="BX20" s="276"/>
      <c r="BY20" s="277"/>
      <c r="BZ20" s="277"/>
      <c r="CA20" s="277"/>
      <c r="CB20" s="277"/>
      <c r="CC20" s="428"/>
      <c r="CD20" s="428"/>
      <c r="CE20" s="428"/>
      <c r="CF20" s="428"/>
      <c r="CG20" s="428"/>
      <c r="CH20" s="277"/>
      <c r="CI20" s="277"/>
      <c r="CJ20" s="277"/>
      <c r="CK20" s="277"/>
      <c r="CL20" s="313"/>
      <c r="CM20" s="417"/>
      <c r="CN20" s="185"/>
      <c r="CO20" s="185"/>
      <c r="CW20" s="5"/>
      <c r="CX20" s="5"/>
      <c r="DB20" s="6"/>
    </row>
    <row r="21" spans="3:122" ht="8.1" customHeight="1" x14ac:dyDescent="0.15">
      <c r="C21" s="49"/>
      <c r="D21" s="49"/>
      <c r="E21" s="250"/>
      <c r="F21" s="251"/>
      <c r="G21" s="247"/>
      <c r="H21" s="214"/>
      <c r="I21" s="214"/>
      <c r="J21" s="214"/>
      <c r="K21" s="214"/>
      <c r="L21" s="215"/>
      <c r="M21" s="155"/>
      <c r="N21" s="156"/>
      <c r="O21" s="156"/>
      <c r="P21" s="156"/>
      <c r="Q21" s="156"/>
      <c r="R21" s="156"/>
      <c r="S21" s="156"/>
      <c r="T21" s="156"/>
      <c r="U21" s="156"/>
      <c r="V21" s="156"/>
      <c r="W21" s="157"/>
      <c r="X21" s="155"/>
      <c r="Y21" s="156"/>
      <c r="Z21" s="156"/>
      <c r="AA21" s="156"/>
      <c r="AB21" s="156"/>
      <c r="AC21" s="156"/>
      <c r="AD21" s="156"/>
      <c r="AE21" s="156"/>
      <c r="AF21" s="156"/>
      <c r="AG21" s="156"/>
      <c r="AH21" s="156"/>
      <c r="AI21" s="156"/>
      <c r="AJ21" s="156"/>
      <c r="AK21" s="157"/>
      <c r="AL21" s="257" t="s">
        <v>285</v>
      </c>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9"/>
      <c r="BI21" s="50"/>
      <c r="BJ21" s="425"/>
      <c r="BK21" s="425"/>
      <c r="BL21" s="425"/>
      <c r="BM21" s="425"/>
      <c r="BN21" s="425"/>
      <c r="BO21" s="425"/>
      <c r="BP21" s="425"/>
      <c r="BQ21" s="425"/>
      <c r="BR21" s="425"/>
      <c r="BS21" s="425"/>
      <c r="BT21" s="425"/>
      <c r="BU21" s="369" t="s">
        <v>47</v>
      </c>
      <c r="BV21" s="369"/>
      <c r="BW21" s="51"/>
      <c r="BX21" s="276"/>
      <c r="BY21" s="277"/>
      <c r="BZ21" s="277"/>
      <c r="CA21" s="277"/>
      <c r="CB21" s="277"/>
      <c r="CC21" s="428"/>
      <c r="CD21" s="428"/>
      <c r="CE21" s="428"/>
      <c r="CF21" s="428"/>
      <c r="CG21" s="428"/>
      <c r="CH21" s="277"/>
      <c r="CI21" s="277"/>
      <c r="CJ21" s="277"/>
      <c r="CK21" s="277"/>
      <c r="CL21" s="313"/>
      <c r="CM21" s="417"/>
      <c r="CN21" s="185"/>
      <c r="CO21" s="185"/>
      <c r="CW21" s="5"/>
      <c r="CX21" s="5"/>
      <c r="DB21" s="6"/>
    </row>
    <row r="22" spans="3:122" ht="8.1" customHeight="1" x14ac:dyDescent="0.15">
      <c r="C22" s="49"/>
      <c r="D22" s="49"/>
      <c r="E22" s="250"/>
      <c r="F22" s="251"/>
      <c r="G22" s="247"/>
      <c r="H22" s="214"/>
      <c r="I22" s="214"/>
      <c r="J22" s="214"/>
      <c r="K22" s="214"/>
      <c r="L22" s="215"/>
      <c r="M22" s="155"/>
      <c r="N22" s="156"/>
      <c r="O22" s="156"/>
      <c r="P22" s="156"/>
      <c r="Q22" s="156"/>
      <c r="R22" s="156"/>
      <c r="S22" s="156"/>
      <c r="T22" s="156"/>
      <c r="U22" s="156"/>
      <c r="V22" s="156"/>
      <c r="W22" s="157"/>
      <c r="X22" s="155"/>
      <c r="Y22" s="156"/>
      <c r="Z22" s="156"/>
      <c r="AA22" s="156"/>
      <c r="AB22" s="156"/>
      <c r="AC22" s="156"/>
      <c r="AD22" s="156"/>
      <c r="AE22" s="156"/>
      <c r="AF22" s="156"/>
      <c r="AG22" s="156"/>
      <c r="AH22" s="156"/>
      <c r="AI22" s="156"/>
      <c r="AJ22" s="156"/>
      <c r="AK22" s="157"/>
      <c r="AL22" s="257"/>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9"/>
      <c r="BI22" s="50"/>
      <c r="BJ22" s="425"/>
      <c r="BK22" s="425"/>
      <c r="BL22" s="425"/>
      <c r="BM22" s="425"/>
      <c r="BN22" s="425"/>
      <c r="BO22" s="425"/>
      <c r="BP22" s="425"/>
      <c r="BQ22" s="425"/>
      <c r="BR22" s="425"/>
      <c r="BS22" s="425"/>
      <c r="BT22" s="425"/>
      <c r="BU22" s="369"/>
      <c r="BV22" s="369"/>
      <c r="BW22" s="51"/>
      <c r="BX22" s="276"/>
      <c r="BY22" s="277"/>
      <c r="BZ22" s="277"/>
      <c r="CA22" s="277"/>
      <c r="CB22" s="277"/>
      <c r="CC22" s="428"/>
      <c r="CD22" s="428"/>
      <c r="CE22" s="428"/>
      <c r="CF22" s="428"/>
      <c r="CG22" s="428"/>
      <c r="CH22" s="277"/>
      <c r="CI22" s="277"/>
      <c r="CJ22" s="277"/>
      <c r="CK22" s="277"/>
      <c r="CL22" s="313"/>
      <c r="CM22" s="417"/>
      <c r="CN22" s="185"/>
      <c r="CO22" s="185"/>
      <c r="CW22" s="5"/>
      <c r="CX22" s="5"/>
      <c r="DB22" s="6"/>
    </row>
    <row r="23" spans="3:122" ht="8.1" customHeight="1" x14ac:dyDescent="0.15">
      <c r="C23" s="49"/>
      <c r="D23" s="49"/>
      <c r="E23" s="250"/>
      <c r="F23" s="251"/>
      <c r="G23" s="247"/>
      <c r="H23" s="214"/>
      <c r="I23" s="214"/>
      <c r="J23" s="214"/>
      <c r="K23" s="214"/>
      <c r="L23" s="215"/>
      <c r="M23" s="155"/>
      <c r="N23" s="156"/>
      <c r="O23" s="156"/>
      <c r="P23" s="156"/>
      <c r="Q23" s="156"/>
      <c r="R23" s="156"/>
      <c r="S23" s="156"/>
      <c r="T23" s="156"/>
      <c r="U23" s="156"/>
      <c r="V23" s="156"/>
      <c r="W23" s="157"/>
      <c r="X23" s="155"/>
      <c r="Y23" s="156"/>
      <c r="Z23" s="156"/>
      <c r="AA23" s="156"/>
      <c r="AB23" s="156"/>
      <c r="AC23" s="156"/>
      <c r="AD23" s="156"/>
      <c r="AE23" s="156"/>
      <c r="AF23" s="156"/>
      <c r="AG23" s="156"/>
      <c r="AH23" s="156"/>
      <c r="AI23" s="156"/>
      <c r="AJ23" s="156"/>
      <c r="AK23" s="157"/>
      <c r="AL23" s="257"/>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9"/>
      <c r="BI23" s="50"/>
      <c r="BJ23" s="425"/>
      <c r="BK23" s="425"/>
      <c r="BL23" s="425"/>
      <c r="BM23" s="425"/>
      <c r="BN23" s="425"/>
      <c r="BO23" s="425"/>
      <c r="BP23" s="425"/>
      <c r="BQ23" s="425"/>
      <c r="BR23" s="425"/>
      <c r="BS23" s="425"/>
      <c r="BT23" s="425"/>
      <c r="BU23" s="369"/>
      <c r="BV23" s="369"/>
      <c r="BW23" s="51"/>
      <c r="BX23" s="276"/>
      <c r="BY23" s="277"/>
      <c r="BZ23" s="277"/>
      <c r="CA23" s="277"/>
      <c r="CB23" s="277"/>
      <c r="CC23" s="428"/>
      <c r="CD23" s="428"/>
      <c r="CE23" s="428"/>
      <c r="CF23" s="428"/>
      <c r="CG23" s="428"/>
      <c r="CH23" s="277"/>
      <c r="CI23" s="277"/>
      <c r="CJ23" s="277"/>
      <c r="CK23" s="277"/>
      <c r="CL23" s="313"/>
      <c r="CM23" s="417"/>
      <c r="CN23" s="185"/>
      <c r="CO23" s="185"/>
      <c r="CW23" s="5"/>
      <c r="CX23" s="5"/>
      <c r="DB23" s="6"/>
    </row>
    <row r="24" spans="3:122" ht="8.1" customHeight="1" x14ac:dyDescent="0.15">
      <c r="C24" s="49"/>
      <c r="D24" s="49"/>
      <c r="E24" s="250"/>
      <c r="F24" s="251"/>
      <c r="G24" s="247"/>
      <c r="H24" s="214"/>
      <c r="I24" s="214"/>
      <c r="J24" s="214"/>
      <c r="K24" s="214"/>
      <c r="L24" s="215"/>
      <c r="M24" s="155"/>
      <c r="N24" s="156"/>
      <c r="O24" s="156"/>
      <c r="P24" s="156"/>
      <c r="Q24" s="156"/>
      <c r="R24" s="156"/>
      <c r="S24" s="156"/>
      <c r="T24" s="156"/>
      <c r="U24" s="156"/>
      <c r="V24" s="156"/>
      <c r="W24" s="157"/>
      <c r="X24" s="155"/>
      <c r="Y24" s="156"/>
      <c r="Z24" s="156"/>
      <c r="AA24" s="156"/>
      <c r="AB24" s="156"/>
      <c r="AC24" s="156"/>
      <c r="AD24" s="156"/>
      <c r="AE24" s="156"/>
      <c r="AF24" s="156"/>
      <c r="AG24" s="156"/>
      <c r="AH24" s="156"/>
      <c r="AI24" s="156"/>
      <c r="AJ24" s="156"/>
      <c r="AK24" s="157"/>
      <c r="AL24" s="257"/>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9"/>
      <c r="BI24" s="50"/>
      <c r="BJ24" s="425"/>
      <c r="BK24" s="425"/>
      <c r="BL24" s="425"/>
      <c r="BM24" s="425"/>
      <c r="BN24" s="425"/>
      <c r="BO24" s="425"/>
      <c r="BP24" s="425"/>
      <c r="BQ24" s="425"/>
      <c r="BR24" s="425"/>
      <c r="BS24" s="425"/>
      <c r="BT24" s="425"/>
      <c r="BU24" s="369"/>
      <c r="BV24" s="369"/>
      <c r="BW24" s="51"/>
      <c r="BX24" s="276"/>
      <c r="BY24" s="277"/>
      <c r="BZ24" s="277"/>
      <c r="CA24" s="277"/>
      <c r="CB24" s="277"/>
      <c r="CC24" s="428"/>
      <c r="CD24" s="428"/>
      <c r="CE24" s="428"/>
      <c r="CF24" s="428"/>
      <c r="CG24" s="428"/>
      <c r="CH24" s="277"/>
      <c r="CI24" s="277"/>
      <c r="CJ24" s="277"/>
      <c r="CK24" s="277"/>
      <c r="CL24" s="313"/>
      <c r="CM24" s="417"/>
      <c r="CN24" s="185"/>
      <c r="CO24" s="185"/>
      <c r="CW24" s="5"/>
      <c r="CX24" s="5"/>
      <c r="DB24" s="6"/>
    </row>
    <row r="25" spans="3:122" ht="8.1" customHeight="1" x14ac:dyDescent="0.15">
      <c r="C25" s="49"/>
      <c r="D25" s="49"/>
      <c r="E25" s="250"/>
      <c r="F25" s="251"/>
      <c r="G25" s="247"/>
      <c r="H25" s="214"/>
      <c r="I25" s="214"/>
      <c r="J25" s="214"/>
      <c r="K25" s="214"/>
      <c r="L25" s="215"/>
      <c r="M25" s="155"/>
      <c r="N25" s="156"/>
      <c r="O25" s="156"/>
      <c r="P25" s="156"/>
      <c r="Q25" s="156"/>
      <c r="R25" s="156"/>
      <c r="S25" s="156"/>
      <c r="T25" s="156"/>
      <c r="U25" s="156"/>
      <c r="V25" s="156"/>
      <c r="W25" s="157"/>
      <c r="X25" s="155"/>
      <c r="Y25" s="156"/>
      <c r="Z25" s="156"/>
      <c r="AA25" s="156"/>
      <c r="AB25" s="156"/>
      <c r="AC25" s="156"/>
      <c r="AD25" s="156"/>
      <c r="AE25" s="156"/>
      <c r="AF25" s="156"/>
      <c r="AG25" s="156"/>
      <c r="AH25" s="156"/>
      <c r="AI25" s="156"/>
      <c r="AJ25" s="156"/>
      <c r="AK25" s="157"/>
      <c r="AL25" s="257"/>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9"/>
      <c r="BI25" s="50"/>
      <c r="BJ25" s="426"/>
      <c r="BK25" s="426"/>
      <c r="BL25" s="426"/>
      <c r="BM25" s="426"/>
      <c r="BN25" s="426"/>
      <c r="BO25" s="426"/>
      <c r="BP25" s="426"/>
      <c r="BQ25" s="426"/>
      <c r="BR25" s="426"/>
      <c r="BS25" s="426"/>
      <c r="BT25" s="426"/>
      <c r="BU25" s="418"/>
      <c r="BV25" s="418"/>
      <c r="BW25" s="51"/>
      <c r="BX25" s="276"/>
      <c r="BY25" s="277"/>
      <c r="BZ25" s="277"/>
      <c r="CA25" s="277"/>
      <c r="CB25" s="277"/>
      <c r="CC25" s="428"/>
      <c r="CD25" s="428"/>
      <c r="CE25" s="428"/>
      <c r="CF25" s="428"/>
      <c r="CG25" s="428"/>
      <c r="CH25" s="277"/>
      <c r="CI25" s="277"/>
      <c r="CJ25" s="277"/>
      <c r="CK25" s="277"/>
      <c r="CL25" s="313"/>
      <c r="CM25" s="417"/>
      <c r="CN25" s="185"/>
      <c r="CO25" s="185"/>
      <c r="CW25" s="5"/>
      <c r="CX25" s="5"/>
      <c r="DB25" s="6"/>
    </row>
    <row r="26" spans="3:122" ht="8.1" customHeight="1" x14ac:dyDescent="0.15">
      <c r="C26" s="49"/>
      <c r="D26" s="49"/>
      <c r="E26" s="252"/>
      <c r="F26" s="253"/>
      <c r="G26" s="248"/>
      <c r="H26" s="216"/>
      <c r="I26" s="216"/>
      <c r="J26" s="216"/>
      <c r="K26" s="216"/>
      <c r="L26" s="217"/>
      <c r="M26" s="158"/>
      <c r="N26" s="159"/>
      <c r="O26" s="159"/>
      <c r="P26" s="159"/>
      <c r="Q26" s="159"/>
      <c r="R26" s="159"/>
      <c r="S26" s="159"/>
      <c r="T26" s="159"/>
      <c r="U26" s="159"/>
      <c r="V26" s="159"/>
      <c r="W26" s="160"/>
      <c r="X26" s="158"/>
      <c r="Y26" s="159"/>
      <c r="Z26" s="159"/>
      <c r="AA26" s="159"/>
      <c r="AB26" s="159"/>
      <c r="AC26" s="159"/>
      <c r="AD26" s="159"/>
      <c r="AE26" s="159"/>
      <c r="AF26" s="159"/>
      <c r="AG26" s="159"/>
      <c r="AH26" s="159"/>
      <c r="AI26" s="159"/>
      <c r="AJ26" s="159"/>
      <c r="AK26" s="160"/>
      <c r="AL26" s="260"/>
      <c r="AM26" s="261"/>
      <c r="AN26" s="261"/>
      <c r="AO26" s="261"/>
      <c r="AP26" s="261"/>
      <c r="AQ26" s="261"/>
      <c r="AR26" s="261"/>
      <c r="AS26" s="261"/>
      <c r="AT26" s="261"/>
      <c r="AU26" s="261"/>
      <c r="AV26" s="261"/>
      <c r="AW26" s="261"/>
      <c r="AX26" s="261"/>
      <c r="AY26" s="261"/>
      <c r="AZ26" s="261"/>
      <c r="BA26" s="261"/>
      <c r="BB26" s="261"/>
      <c r="BC26" s="261"/>
      <c r="BD26" s="261"/>
      <c r="BE26" s="261"/>
      <c r="BF26" s="261"/>
      <c r="BG26" s="261"/>
      <c r="BH26" s="262"/>
      <c r="BI26" s="396"/>
      <c r="BJ26" s="397"/>
      <c r="BK26" s="397"/>
      <c r="BL26" s="397"/>
      <c r="BM26" s="397"/>
      <c r="BN26" s="397"/>
      <c r="BO26" s="397"/>
      <c r="BP26" s="397"/>
      <c r="BQ26" s="397"/>
      <c r="BR26" s="397"/>
      <c r="BS26" s="397"/>
      <c r="BT26" s="397"/>
      <c r="BU26" s="397"/>
      <c r="BV26" s="397"/>
      <c r="BW26" s="398"/>
      <c r="BX26" s="319"/>
      <c r="BY26" s="317"/>
      <c r="BZ26" s="317"/>
      <c r="CA26" s="317"/>
      <c r="CB26" s="317"/>
      <c r="CC26" s="429"/>
      <c r="CD26" s="429"/>
      <c r="CE26" s="429"/>
      <c r="CF26" s="429"/>
      <c r="CG26" s="429"/>
      <c r="CH26" s="317"/>
      <c r="CI26" s="317"/>
      <c r="CJ26" s="317"/>
      <c r="CK26" s="317"/>
      <c r="CL26" s="318"/>
      <c r="CM26" s="417"/>
      <c r="CN26" s="185"/>
      <c r="CO26" s="185"/>
      <c r="CW26" s="5"/>
      <c r="CX26" s="5"/>
      <c r="DB26" s="6"/>
    </row>
    <row r="27" spans="3:122" ht="8.1" customHeight="1" x14ac:dyDescent="0.15">
      <c r="C27" s="49"/>
      <c r="D27" s="49"/>
      <c r="E27" s="238" t="s">
        <v>141</v>
      </c>
      <c r="F27" s="249"/>
      <c r="G27" s="244" t="s">
        <v>45</v>
      </c>
      <c r="H27" s="212"/>
      <c r="I27" s="212"/>
      <c r="J27" s="212"/>
      <c r="K27" s="212"/>
      <c r="L27" s="213"/>
      <c r="M27" s="244" t="s">
        <v>32</v>
      </c>
      <c r="N27" s="212"/>
      <c r="O27" s="212"/>
      <c r="P27" s="212"/>
      <c r="Q27" s="212"/>
      <c r="R27" s="212"/>
      <c r="S27" s="212"/>
      <c r="T27" s="212"/>
      <c r="U27" s="212"/>
      <c r="V27" s="212"/>
      <c r="W27" s="213"/>
      <c r="X27" s="244" t="s">
        <v>185</v>
      </c>
      <c r="Y27" s="212"/>
      <c r="Z27" s="212"/>
      <c r="AA27" s="212"/>
      <c r="AB27" s="212"/>
      <c r="AC27" s="212"/>
      <c r="AD27" s="212"/>
      <c r="AE27" s="212"/>
      <c r="AF27" s="212"/>
      <c r="AG27" s="212"/>
      <c r="AH27" s="212"/>
      <c r="AI27" s="212"/>
      <c r="AJ27" s="212"/>
      <c r="AK27" s="213"/>
      <c r="AL27" s="254" t="s">
        <v>175</v>
      </c>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6"/>
      <c r="BI27" s="52"/>
      <c r="BJ27" s="47"/>
      <c r="BK27" s="47"/>
      <c r="BL27" s="47"/>
      <c r="BM27" s="47"/>
      <c r="BN27" s="47"/>
      <c r="BO27" s="47"/>
      <c r="BP27" s="47"/>
      <c r="BQ27" s="47"/>
      <c r="BR27" s="47"/>
      <c r="BS27" s="47"/>
      <c r="BT27" s="47"/>
      <c r="BU27" s="47"/>
      <c r="BV27" s="47"/>
      <c r="BW27" s="48"/>
      <c r="BX27" s="445" t="str">
        <f>IF(AND(BJ30="",BJ36=""),"",(IF(OR(DB71="×",DC71="×"),"","〇")))</f>
        <v/>
      </c>
      <c r="BY27" s="171"/>
      <c r="BZ27" s="171"/>
      <c r="CA27" s="171"/>
      <c r="CB27" s="171"/>
      <c r="CC27" s="171" t="s">
        <v>29</v>
      </c>
      <c r="CD27" s="171"/>
      <c r="CE27" s="171"/>
      <c r="CF27" s="171"/>
      <c r="CG27" s="171"/>
      <c r="CH27" s="171" t="str">
        <f>IF(AND(BJ30="",BJ36=""),"",IF(OR(DB71="×",DC71="×"),"〇",""))</f>
        <v/>
      </c>
      <c r="CI27" s="171"/>
      <c r="CJ27" s="171"/>
      <c r="CK27" s="171"/>
      <c r="CL27" s="370"/>
      <c r="CM27" s="212" t="s">
        <v>178</v>
      </c>
      <c r="CN27" s="212"/>
      <c r="CO27" s="213"/>
      <c r="CW27" s="5"/>
      <c r="CX27" s="5"/>
      <c r="DB27" s="6"/>
    </row>
    <row r="28" spans="3:122" ht="8.1" customHeight="1" x14ac:dyDescent="0.15">
      <c r="C28" s="49"/>
      <c r="D28" s="49"/>
      <c r="E28" s="250"/>
      <c r="F28" s="251"/>
      <c r="G28" s="247"/>
      <c r="H28" s="214"/>
      <c r="I28" s="214"/>
      <c r="J28" s="214"/>
      <c r="K28" s="214"/>
      <c r="L28" s="215"/>
      <c r="M28" s="247"/>
      <c r="N28" s="214"/>
      <c r="O28" s="214"/>
      <c r="P28" s="214"/>
      <c r="Q28" s="214"/>
      <c r="R28" s="214"/>
      <c r="S28" s="214"/>
      <c r="T28" s="214"/>
      <c r="U28" s="214"/>
      <c r="V28" s="214"/>
      <c r="W28" s="215"/>
      <c r="X28" s="247"/>
      <c r="Y28" s="214"/>
      <c r="Z28" s="214"/>
      <c r="AA28" s="214"/>
      <c r="AB28" s="214"/>
      <c r="AC28" s="214"/>
      <c r="AD28" s="214"/>
      <c r="AE28" s="214"/>
      <c r="AF28" s="214"/>
      <c r="AG28" s="214"/>
      <c r="AH28" s="214"/>
      <c r="AI28" s="214"/>
      <c r="AJ28" s="214"/>
      <c r="AK28" s="215"/>
      <c r="AL28" s="257"/>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9"/>
      <c r="BI28" s="50"/>
      <c r="BJ28" s="156" t="s">
        <v>48</v>
      </c>
      <c r="BK28" s="156"/>
      <c r="BL28" s="156"/>
      <c r="BM28" s="156"/>
      <c r="BN28" s="156"/>
      <c r="BO28" s="156"/>
      <c r="BP28" s="156"/>
      <c r="BQ28" s="156"/>
      <c r="BR28" s="156"/>
      <c r="BS28" s="156"/>
      <c r="BT28" s="156"/>
      <c r="BU28" s="156"/>
      <c r="BV28" s="156"/>
      <c r="BW28" s="51"/>
      <c r="BX28" s="165"/>
      <c r="BY28" s="166"/>
      <c r="BZ28" s="166"/>
      <c r="CA28" s="166"/>
      <c r="CB28" s="166"/>
      <c r="CC28" s="166"/>
      <c r="CD28" s="166"/>
      <c r="CE28" s="166"/>
      <c r="CF28" s="166"/>
      <c r="CG28" s="166"/>
      <c r="CH28" s="166"/>
      <c r="CI28" s="166"/>
      <c r="CJ28" s="166"/>
      <c r="CK28" s="166"/>
      <c r="CL28" s="203"/>
      <c r="CM28" s="214"/>
      <c r="CN28" s="214"/>
      <c r="CO28" s="215"/>
      <c r="CW28" s="5"/>
      <c r="CX28" s="5"/>
      <c r="DB28" s="6"/>
    </row>
    <row r="29" spans="3:122" ht="8.1" customHeight="1" x14ac:dyDescent="0.15">
      <c r="E29" s="250"/>
      <c r="F29" s="251"/>
      <c r="G29" s="247"/>
      <c r="H29" s="214"/>
      <c r="I29" s="214"/>
      <c r="J29" s="214"/>
      <c r="K29" s="214"/>
      <c r="L29" s="215"/>
      <c r="M29" s="247"/>
      <c r="N29" s="214"/>
      <c r="O29" s="214"/>
      <c r="P29" s="214"/>
      <c r="Q29" s="214"/>
      <c r="R29" s="214"/>
      <c r="S29" s="214"/>
      <c r="T29" s="214"/>
      <c r="U29" s="214"/>
      <c r="V29" s="214"/>
      <c r="W29" s="215"/>
      <c r="X29" s="247"/>
      <c r="Y29" s="214"/>
      <c r="Z29" s="214"/>
      <c r="AA29" s="214"/>
      <c r="AB29" s="214"/>
      <c r="AC29" s="214"/>
      <c r="AD29" s="214"/>
      <c r="AE29" s="214"/>
      <c r="AF29" s="214"/>
      <c r="AG29" s="214"/>
      <c r="AH29" s="214"/>
      <c r="AI29" s="214"/>
      <c r="AJ29" s="214"/>
      <c r="AK29" s="215"/>
      <c r="AL29" s="257"/>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9"/>
      <c r="BI29" s="50"/>
      <c r="BJ29" s="156"/>
      <c r="BK29" s="156"/>
      <c r="BL29" s="156"/>
      <c r="BM29" s="156"/>
      <c r="BN29" s="156"/>
      <c r="BO29" s="156"/>
      <c r="BP29" s="156"/>
      <c r="BQ29" s="156"/>
      <c r="BR29" s="156"/>
      <c r="BS29" s="156"/>
      <c r="BT29" s="156"/>
      <c r="BU29" s="156"/>
      <c r="BV29" s="156"/>
      <c r="BW29" s="51"/>
      <c r="BX29" s="165"/>
      <c r="BY29" s="166"/>
      <c r="BZ29" s="166"/>
      <c r="CA29" s="166"/>
      <c r="CB29" s="166"/>
      <c r="CC29" s="166"/>
      <c r="CD29" s="166"/>
      <c r="CE29" s="166"/>
      <c r="CF29" s="166"/>
      <c r="CG29" s="166"/>
      <c r="CH29" s="166"/>
      <c r="CI29" s="166"/>
      <c r="CJ29" s="166"/>
      <c r="CK29" s="166"/>
      <c r="CL29" s="203"/>
      <c r="CM29" s="214"/>
      <c r="CN29" s="214"/>
      <c r="CO29" s="215"/>
      <c r="CS29" s="7" t="s">
        <v>81</v>
      </c>
      <c r="CT29" s="7"/>
      <c r="CU29" s="7">
        <v>0</v>
      </c>
      <c r="CV29" s="7"/>
      <c r="CW29" s="7">
        <v>0</v>
      </c>
      <c r="CX29" s="7" t="s">
        <v>49</v>
      </c>
      <c r="CY29" s="7" t="s">
        <v>50</v>
      </c>
      <c r="CZ29" s="7"/>
      <c r="DA29" s="7"/>
      <c r="DB29" s="7" t="s">
        <v>110</v>
      </c>
      <c r="DC29" s="7" t="s">
        <v>41</v>
      </c>
      <c r="DD29" s="8" t="s">
        <v>32</v>
      </c>
      <c r="DE29" s="7" t="s">
        <v>150</v>
      </c>
      <c r="DF29" s="7" t="s">
        <v>148</v>
      </c>
      <c r="DG29" s="7" t="s">
        <v>200</v>
      </c>
      <c r="DH29" s="9" t="s">
        <v>51</v>
      </c>
      <c r="DI29" s="7" t="s">
        <v>52</v>
      </c>
      <c r="DJ29" s="321" t="s">
        <v>53</v>
      </c>
      <c r="DK29" s="322"/>
      <c r="DL29" s="323"/>
      <c r="DM29" s="9" t="s">
        <v>108</v>
      </c>
      <c r="DN29" s="309" t="s">
        <v>115</v>
      </c>
      <c r="DO29" s="309"/>
      <c r="DP29" s="309"/>
      <c r="DQ29" s="310" t="s">
        <v>114</v>
      </c>
      <c r="DR29" s="310"/>
    </row>
    <row r="30" spans="3:122" ht="8.1" customHeight="1" x14ac:dyDescent="0.15">
      <c r="E30" s="250"/>
      <c r="F30" s="251"/>
      <c r="G30" s="247"/>
      <c r="H30" s="214"/>
      <c r="I30" s="214"/>
      <c r="J30" s="214"/>
      <c r="K30" s="214"/>
      <c r="L30" s="215"/>
      <c r="M30" s="247"/>
      <c r="N30" s="214"/>
      <c r="O30" s="214"/>
      <c r="P30" s="214"/>
      <c r="Q30" s="214"/>
      <c r="R30" s="214"/>
      <c r="S30" s="214"/>
      <c r="T30" s="214"/>
      <c r="U30" s="214"/>
      <c r="V30" s="214"/>
      <c r="W30" s="215"/>
      <c r="X30" s="247"/>
      <c r="Y30" s="214"/>
      <c r="Z30" s="214"/>
      <c r="AA30" s="214"/>
      <c r="AB30" s="214"/>
      <c r="AC30" s="214"/>
      <c r="AD30" s="214"/>
      <c r="AE30" s="214"/>
      <c r="AF30" s="214"/>
      <c r="AG30" s="214"/>
      <c r="AH30" s="214"/>
      <c r="AI30" s="214"/>
      <c r="AJ30" s="214"/>
      <c r="AK30" s="215"/>
      <c r="AL30" s="53"/>
      <c r="AM30" s="226" t="s">
        <v>46</v>
      </c>
      <c r="AN30" s="226"/>
      <c r="AO30" s="226"/>
      <c r="AP30" s="226"/>
      <c r="AQ30" s="273" t="str">
        <f>IF(OR(AM5="認定番号",AM5=""),"?",VLOOKUP(AM5,DC21:DR37,4,FALSE))</f>
        <v>JAA26807CEZ164</v>
      </c>
      <c r="AR30" s="273"/>
      <c r="AS30" s="273"/>
      <c r="AT30" s="273"/>
      <c r="AU30" s="273"/>
      <c r="AV30" s="273"/>
      <c r="AW30" s="273"/>
      <c r="AX30" s="273"/>
      <c r="AY30" s="273"/>
      <c r="AZ30" s="273"/>
      <c r="BA30" s="273"/>
      <c r="BB30" s="273"/>
      <c r="BC30" s="273"/>
      <c r="BD30" s="273"/>
      <c r="BE30" s="54"/>
      <c r="BF30" s="54"/>
      <c r="BG30" s="54"/>
      <c r="BH30" s="55"/>
      <c r="BI30" s="56"/>
      <c r="BJ30" s="311"/>
      <c r="BK30" s="311"/>
      <c r="BL30" s="311"/>
      <c r="BM30" s="311"/>
      <c r="BN30" s="311"/>
      <c r="BO30" s="311"/>
      <c r="BP30" s="311"/>
      <c r="BQ30" s="311"/>
      <c r="BR30" s="311"/>
      <c r="BS30" s="311"/>
      <c r="BT30" s="311"/>
      <c r="BU30" s="311"/>
      <c r="BV30" s="311"/>
      <c r="BW30" s="56"/>
      <c r="BX30" s="165"/>
      <c r="BY30" s="166"/>
      <c r="BZ30" s="166"/>
      <c r="CA30" s="166"/>
      <c r="CB30" s="166"/>
      <c r="CC30" s="166"/>
      <c r="CD30" s="166"/>
      <c r="CE30" s="166"/>
      <c r="CF30" s="166"/>
      <c r="CG30" s="166"/>
      <c r="CH30" s="166"/>
      <c r="CI30" s="166"/>
      <c r="CJ30" s="166"/>
      <c r="CK30" s="166"/>
      <c r="CL30" s="203"/>
      <c r="CM30" s="214"/>
      <c r="CN30" s="214"/>
      <c r="CO30" s="215"/>
      <c r="CS30" s="7" t="s">
        <v>55</v>
      </c>
      <c r="CT30" s="7" t="s">
        <v>43</v>
      </c>
      <c r="CU30" s="7">
        <v>1</v>
      </c>
      <c r="CV30" s="7">
        <v>1</v>
      </c>
      <c r="CW30" s="7">
        <v>1</v>
      </c>
      <c r="CX30" s="9">
        <v>320</v>
      </c>
      <c r="CY30" s="9">
        <v>30</v>
      </c>
      <c r="CZ30" s="9" t="s">
        <v>153</v>
      </c>
      <c r="DA30" s="7" t="s">
        <v>163</v>
      </c>
      <c r="DB30" s="7" t="s">
        <v>234</v>
      </c>
      <c r="DC30" s="7" t="s">
        <v>71</v>
      </c>
      <c r="DD30" s="8" t="s">
        <v>79</v>
      </c>
      <c r="DE30" s="7" t="s">
        <v>151</v>
      </c>
      <c r="DF30" s="7" t="s">
        <v>149</v>
      </c>
      <c r="DG30" s="7" t="s">
        <v>224</v>
      </c>
      <c r="DH30" s="9" t="s">
        <v>61</v>
      </c>
      <c r="DI30" s="7">
        <v>675</v>
      </c>
      <c r="DJ30" s="7" t="s">
        <v>212</v>
      </c>
      <c r="DK30" s="7">
        <v>-60</v>
      </c>
      <c r="DL30" s="7">
        <v>60</v>
      </c>
      <c r="DM30" s="7" t="s">
        <v>109</v>
      </c>
      <c r="DN30" s="7" t="s">
        <v>73</v>
      </c>
      <c r="DO30" s="7" t="s">
        <v>74</v>
      </c>
      <c r="DP30" s="7" t="s">
        <v>75</v>
      </c>
      <c r="DQ30" s="7" t="s">
        <v>279</v>
      </c>
      <c r="DR30" s="7" t="s">
        <v>280</v>
      </c>
    </row>
    <row r="31" spans="3:122" ht="8.1" customHeight="1" x14ac:dyDescent="0.15">
      <c r="E31" s="250"/>
      <c r="F31" s="251"/>
      <c r="G31" s="247"/>
      <c r="H31" s="214"/>
      <c r="I31" s="214"/>
      <c r="J31" s="214"/>
      <c r="K31" s="214"/>
      <c r="L31" s="215"/>
      <c r="M31" s="247"/>
      <c r="N31" s="214"/>
      <c r="O31" s="214"/>
      <c r="P31" s="214"/>
      <c r="Q31" s="214"/>
      <c r="R31" s="214"/>
      <c r="S31" s="214"/>
      <c r="T31" s="214"/>
      <c r="U31" s="214"/>
      <c r="V31" s="214"/>
      <c r="W31" s="215"/>
      <c r="X31" s="247"/>
      <c r="Y31" s="214"/>
      <c r="Z31" s="214"/>
      <c r="AA31" s="214"/>
      <c r="AB31" s="214"/>
      <c r="AC31" s="214"/>
      <c r="AD31" s="214"/>
      <c r="AE31" s="214"/>
      <c r="AF31" s="214"/>
      <c r="AG31" s="214"/>
      <c r="AH31" s="214"/>
      <c r="AI31" s="214"/>
      <c r="AJ31" s="214"/>
      <c r="AK31" s="215"/>
      <c r="AL31" s="57"/>
      <c r="AM31" s="226"/>
      <c r="AN31" s="226"/>
      <c r="AO31" s="226"/>
      <c r="AP31" s="226"/>
      <c r="AQ31" s="274"/>
      <c r="AR31" s="274"/>
      <c r="AS31" s="274"/>
      <c r="AT31" s="274"/>
      <c r="AU31" s="274"/>
      <c r="AV31" s="274"/>
      <c r="AW31" s="274"/>
      <c r="AX31" s="274"/>
      <c r="AY31" s="274"/>
      <c r="AZ31" s="274"/>
      <c r="BA31" s="274"/>
      <c r="BB31" s="274"/>
      <c r="BC31" s="274"/>
      <c r="BD31" s="274"/>
      <c r="BE31" s="34"/>
      <c r="BF31" s="34"/>
      <c r="BG31" s="34"/>
      <c r="BH31" s="58"/>
      <c r="BI31" s="34"/>
      <c r="BJ31" s="312"/>
      <c r="BK31" s="312"/>
      <c r="BL31" s="312"/>
      <c r="BM31" s="312"/>
      <c r="BN31" s="312"/>
      <c r="BO31" s="312"/>
      <c r="BP31" s="312"/>
      <c r="BQ31" s="312"/>
      <c r="BR31" s="312"/>
      <c r="BS31" s="312"/>
      <c r="BT31" s="312"/>
      <c r="BU31" s="312"/>
      <c r="BV31" s="312"/>
      <c r="BW31" s="34"/>
      <c r="BX31" s="165"/>
      <c r="BY31" s="166"/>
      <c r="BZ31" s="166"/>
      <c r="CA31" s="166"/>
      <c r="CB31" s="166"/>
      <c r="CC31" s="166"/>
      <c r="CD31" s="166"/>
      <c r="CE31" s="166"/>
      <c r="CF31" s="166"/>
      <c r="CG31" s="166"/>
      <c r="CH31" s="166"/>
      <c r="CI31" s="166"/>
      <c r="CJ31" s="166"/>
      <c r="CK31" s="166"/>
      <c r="CL31" s="203"/>
      <c r="CM31" s="214"/>
      <c r="CN31" s="214"/>
      <c r="CO31" s="215"/>
      <c r="CS31" s="7" t="s">
        <v>56</v>
      </c>
      <c r="CT31" s="7"/>
      <c r="CU31" s="7">
        <v>2</v>
      </c>
      <c r="CV31" s="7">
        <v>2</v>
      </c>
      <c r="CW31" s="7">
        <v>2</v>
      </c>
      <c r="CX31" s="9">
        <v>450</v>
      </c>
      <c r="CY31" s="9">
        <v>45</v>
      </c>
      <c r="CZ31" s="9" t="s">
        <v>154</v>
      </c>
      <c r="DA31" s="7" t="s">
        <v>164</v>
      </c>
      <c r="DB31" s="7" t="s">
        <v>235</v>
      </c>
      <c r="DC31" s="7" t="s">
        <v>72</v>
      </c>
      <c r="DD31" s="8" t="s">
        <v>80</v>
      </c>
      <c r="DE31" s="7" t="s">
        <v>151</v>
      </c>
      <c r="DF31" s="7" t="s">
        <v>149</v>
      </c>
      <c r="DG31" s="7" t="s">
        <v>201</v>
      </c>
      <c r="DH31" s="9" t="s">
        <v>61</v>
      </c>
      <c r="DI31" s="7">
        <v>675</v>
      </c>
      <c r="DJ31" s="7" t="s">
        <v>213</v>
      </c>
      <c r="DK31" s="7">
        <v>-60</v>
      </c>
      <c r="DL31" s="7">
        <v>60</v>
      </c>
      <c r="DM31" s="7" t="s">
        <v>109</v>
      </c>
      <c r="DN31" s="7" t="s">
        <v>73</v>
      </c>
      <c r="DO31" s="7" t="s">
        <v>74</v>
      </c>
      <c r="DP31" s="7" t="s">
        <v>75</v>
      </c>
      <c r="DQ31" s="7" t="s">
        <v>279</v>
      </c>
      <c r="DR31" s="7" t="s">
        <v>280</v>
      </c>
    </row>
    <row r="32" spans="3:122" ht="8.1" customHeight="1" x14ac:dyDescent="0.15">
      <c r="E32" s="250"/>
      <c r="F32" s="251"/>
      <c r="G32" s="247"/>
      <c r="H32" s="214"/>
      <c r="I32" s="214"/>
      <c r="J32" s="214"/>
      <c r="K32" s="214"/>
      <c r="L32" s="215"/>
      <c r="M32" s="247"/>
      <c r="N32" s="214"/>
      <c r="O32" s="214"/>
      <c r="P32" s="214"/>
      <c r="Q32" s="214"/>
      <c r="R32" s="214"/>
      <c r="S32" s="214"/>
      <c r="T32" s="214"/>
      <c r="U32" s="214"/>
      <c r="V32" s="214"/>
      <c r="W32" s="215"/>
      <c r="X32" s="247"/>
      <c r="Y32" s="214"/>
      <c r="Z32" s="214"/>
      <c r="AA32" s="214"/>
      <c r="AB32" s="214"/>
      <c r="AC32" s="214"/>
      <c r="AD32" s="214"/>
      <c r="AE32" s="214"/>
      <c r="AF32" s="214"/>
      <c r="AG32" s="214"/>
      <c r="AH32" s="214"/>
      <c r="AI32" s="214"/>
      <c r="AJ32" s="214"/>
      <c r="AK32" s="215"/>
      <c r="AL32" s="59"/>
      <c r="AM32" s="60"/>
      <c r="AN32" s="60"/>
      <c r="AO32" s="60"/>
      <c r="AP32" s="35"/>
      <c r="AQ32" s="61"/>
      <c r="AR32" s="61"/>
      <c r="AS32" s="61"/>
      <c r="AT32" s="61"/>
      <c r="AU32" s="61"/>
      <c r="AV32" s="61"/>
      <c r="AW32" s="61"/>
      <c r="AX32" s="61"/>
      <c r="AY32" s="61"/>
      <c r="AZ32" s="61"/>
      <c r="BA32" s="61"/>
      <c r="BB32" s="61"/>
      <c r="BC32" s="61"/>
      <c r="BD32" s="62"/>
      <c r="BE32" s="63"/>
      <c r="BF32" s="63"/>
      <c r="BG32" s="63"/>
      <c r="BH32" s="64"/>
      <c r="BI32" s="63"/>
      <c r="BJ32" s="62"/>
      <c r="BK32" s="62"/>
      <c r="BL32" s="62"/>
      <c r="BM32" s="62"/>
      <c r="BN32" s="62"/>
      <c r="BO32" s="62"/>
      <c r="BP32" s="62"/>
      <c r="BQ32" s="62"/>
      <c r="BR32" s="62"/>
      <c r="BS32" s="62"/>
      <c r="BT32" s="62"/>
      <c r="BU32" s="34"/>
      <c r="BV32" s="34"/>
      <c r="BW32" s="34"/>
      <c r="BX32" s="165"/>
      <c r="BY32" s="166"/>
      <c r="BZ32" s="166"/>
      <c r="CA32" s="166"/>
      <c r="CB32" s="166"/>
      <c r="CC32" s="166"/>
      <c r="CD32" s="166"/>
      <c r="CE32" s="166"/>
      <c r="CF32" s="166"/>
      <c r="CG32" s="166"/>
      <c r="CH32" s="166"/>
      <c r="CI32" s="166"/>
      <c r="CJ32" s="166"/>
      <c r="CK32" s="166"/>
      <c r="CL32" s="203"/>
      <c r="CM32" s="214"/>
      <c r="CN32" s="214"/>
      <c r="CO32" s="215"/>
      <c r="CP32" s="5"/>
      <c r="CQ32" s="5"/>
      <c r="CS32" s="7" t="s">
        <v>221</v>
      </c>
      <c r="CT32" s="7"/>
      <c r="CU32" s="7">
        <v>3</v>
      </c>
      <c r="CV32" s="7">
        <v>3</v>
      </c>
      <c r="CW32" s="7">
        <v>3</v>
      </c>
      <c r="CX32" s="9">
        <v>600</v>
      </c>
      <c r="CY32" s="9">
        <v>60</v>
      </c>
      <c r="CZ32" s="9" t="s">
        <v>155</v>
      </c>
      <c r="DA32" s="7" t="s">
        <v>165</v>
      </c>
      <c r="DB32" s="7" t="s">
        <v>236</v>
      </c>
      <c r="DC32" s="7" t="s">
        <v>204</v>
      </c>
      <c r="DD32" s="7" t="s">
        <v>119</v>
      </c>
      <c r="DE32" s="7" t="s">
        <v>152</v>
      </c>
      <c r="DF32" s="7" t="s">
        <v>149</v>
      </c>
      <c r="DG32" s="7" t="s">
        <v>202</v>
      </c>
      <c r="DH32" s="9" t="s">
        <v>61</v>
      </c>
      <c r="DI32" s="7">
        <v>675</v>
      </c>
      <c r="DJ32" s="7" t="s">
        <v>213</v>
      </c>
      <c r="DK32" s="7">
        <v>-60</v>
      </c>
      <c r="DL32" s="7">
        <v>60</v>
      </c>
      <c r="DM32" s="7" t="s">
        <v>195</v>
      </c>
      <c r="DN32" s="7" t="s">
        <v>237</v>
      </c>
      <c r="DO32" s="7" t="s">
        <v>238</v>
      </c>
      <c r="DP32" s="7" t="s">
        <v>120</v>
      </c>
      <c r="DQ32" s="7" t="s">
        <v>118</v>
      </c>
      <c r="DR32" s="7" t="s">
        <v>123</v>
      </c>
    </row>
    <row r="33" spans="5:122" ht="8.1" customHeight="1" x14ac:dyDescent="0.15">
      <c r="E33" s="250"/>
      <c r="F33" s="251"/>
      <c r="G33" s="247"/>
      <c r="H33" s="214"/>
      <c r="I33" s="214"/>
      <c r="J33" s="214"/>
      <c r="K33" s="214"/>
      <c r="L33" s="215"/>
      <c r="M33" s="247"/>
      <c r="N33" s="214"/>
      <c r="O33" s="214"/>
      <c r="P33" s="214"/>
      <c r="Q33" s="214"/>
      <c r="R33" s="214"/>
      <c r="S33" s="214"/>
      <c r="T33" s="214"/>
      <c r="U33" s="214"/>
      <c r="V33" s="214"/>
      <c r="W33" s="215"/>
      <c r="X33" s="247"/>
      <c r="Y33" s="214"/>
      <c r="Z33" s="214"/>
      <c r="AA33" s="214"/>
      <c r="AB33" s="214"/>
      <c r="AC33" s="214"/>
      <c r="AD33" s="214"/>
      <c r="AE33" s="214"/>
      <c r="AF33" s="214"/>
      <c r="AG33" s="214"/>
      <c r="AH33" s="214"/>
      <c r="AI33" s="214"/>
      <c r="AJ33" s="214"/>
      <c r="AK33" s="215"/>
      <c r="AL33" s="254" t="s">
        <v>216</v>
      </c>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6"/>
      <c r="BI33" s="52"/>
      <c r="BJ33" s="47"/>
      <c r="BK33" s="47"/>
      <c r="BL33" s="47"/>
      <c r="BM33" s="47"/>
      <c r="BN33" s="47"/>
      <c r="BO33" s="47"/>
      <c r="BP33" s="47"/>
      <c r="BQ33" s="47"/>
      <c r="BR33" s="47"/>
      <c r="BS33" s="47"/>
      <c r="BT33" s="47"/>
      <c r="BU33" s="47"/>
      <c r="BV33" s="47"/>
      <c r="BW33" s="48"/>
      <c r="BX33" s="165"/>
      <c r="BY33" s="166"/>
      <c r="BZ33" s="166"/>
      <c r="CA33" s="166"/>
      <c r="CB33" s="166"/>
      <c r="CC33" s="166"/>
      <c r="CD33" s="166"/>
      <c r="CE33" s="166"/>
      <c r="CF33" s="166"/>
      <c r="CG33" s="166"/>
      <c r="CH33" s="166"/>
      <c r="CI33" s="166"/>
      <c r="CJ33" s="166"/>
      <c r="CK33" s="166"/>
      <c r="CL33" s="203"/>
      <c r="CM33" s="214"/>
      <c r="CN33" s="214"/>
      <c r="CO33" s="215"/>
      <c r="CP33" s="5"/>
      <c r="CQ33" s="5"/>
      <c r="CS33" s="7"/>
      <c r="CT33" s="7"/>
      <c r="CU33" s="7">
        <v>4</v>
      </c>
      <c r="CV33" s="7">
        <v>4</v>
      </c>
      <c r="CW33" s="7">
        <v>4</v>
      </c>
      <c r="CX33" s="9">
        <v>700</v>
      </c>
      <c r="CY33" s="9">
        <v>90</v>
      </c>
      <c r="CZ33" s="9" t="s">
        <v>151</v>
      </c>
      <c r="DA33" s="7" t="s">
        <v>149</v>
      </c>
      <c r="DB33" s="7" t="s">
        <v>234</v>
      </c>
      <c r="DC33" s="7" t="s">
        <v>222</v>
      </c>
      <c r="DD33" s="7" t="s">
        <v>223</v>
      </c>
      <c r="DE33" s="7" t="s">
        <v>151</v>
      </c>
      <c r="DF33" s="7" t="s">
        <v>149</v>
      </c>
      <c r="DG33" s="7" t="s">
        <v>224</v>
      </c>
      <c r="DH33" s="9" t="s">
        <v>61</v>
      </c>
      <c r="DI33" s="7">
        <v>675</v>
      </c>
      <c r="DJ33" s="7" t="s">
        <v>212</v>
      </c>
      <c r="DK33" s="7">
        <v>-60</v>
      </c>
      <c r="DL33" s="7">
        <v>60</v>
      </c>
      <c r="DM33" s="7" t="s">
        <v>109</v>
      </c>
      <c r="DN33" s="7" t="s">
        <v>73</v>
      </c>
      <c r="DO33" s="7" t="s">
        <v>74</v>
      </c>
      <c r="DP33" s="7" t="s">
        <v>75</v>
      </c>
      <c r="DQ33" s="7" t="s">
        <v>279</v>
      </c>
      <c r="DR33" s="7" t="s">
        <v>280</v>
      </c>
    </row>
    <row r="34" spans="5:122" ht="8.1" customHeight="1" x14ac:dyDescent="0.15">
      <c r="E34" s="250"/>
      <c r="F34" s="251"/>
      <c r="G34" s="247"/>
      <c r="H34" s="214"/>
      <c r="I34" s="214"/>
      <c r="J34" s="214"/>
      <c r="K34" s="214"/>
      <c r="L34" s="215"/>
      <c r="M34" s="247"/>
      <c r="N34" s="214"/>
      <c r="O34" s="214"/>
      <c r="P34" s="214"/>
      <c r="Q34" s="214"/>
      <c r="R34" s="214"/>
      <c r="S34" s="214"/>
      <c r="T34" s="214"/>
      <c r="U34" s="214"/>
      <c r="V34" s="214"/>
      <c r="W34" s="215"/>
      <c r="X34" s="247"/>
      <c r="Y34" s="214"/>
      <c r="Z34" s="214"/>
      <c r="AA34" s="214"/>
      <c r="AB34" s="214"/>
      <c r="AC34" s="214"/>
      <c r="AD34" s="214"/>
      <c r="AE34" s="214"/>
      <c r="AF34" s="214"/>
      <c r="AG34" s="214"/>
      <c r="AH34" s="214"/>
      <c r="AI34" s="214"/>
      <c r="AJ34" s="214"/>
      <c r="AK34" s="215"/>
      <c r="AL34" s="257"/>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9"/>
      <c r="BI34" s="50"/>
      <c r="BJ34" s="156" t="s">
        <v>150</v>
      </c>
      <c r="BK34" s="156"/>
      <c r="BL34" s="156"/>
      <c r="BM34" s="156"/>
      <c r="BN34" s="156"/>
      <c r="BO34" s="156"/>
      <c r="BP34" s="156"/>
      <c r="BQ34" s="156"/>
      <c r="BR34" s="156"/>
      <c r="BS34" s="156"/>
      <c r="BT34" s="156"/>
      <c r="BU34" s="156"/>
      <c r="BV34" s="156"/>
      <c r="BW34" s="51"/>
      <c r="BX34" s="165"/>
      <c r="BY34" s="166"/>
      <c r="BZ34" s="166"/>
      <c r="CA34" s="166"/>
      <c r="CB34" s="166"/>
      <c r="CC34" s="166"/>
      <c r="CD34" s="166"/>
      <c r="CE34" s="166"/>
      <c r="CF34" s="166"/>
      <c r="CG34" s="166"/>
      <c r="CH34" s="166"/>
      <c r="CI34" s="166"/>
      <c r="CJ34" s="166"/>
      <c r="CK34" s="166"/>
      <c r="CL34" s="203"/>
      <c r="CM34" s="214"/>
      <c r="CN34" s="214"/>
      <c r="CO34" s="215"/>
      <c r="CP34" s="5"/>
      <c r="CQ34" s="5"/>
      <c r="CT34" s="10"/>
      <c r="CU34" s="7">
        <v>5</v>
      </c>
      <c r="CV34" s="7">
        <v>5</v>
      </c>
      <c r="CW34" s="7">
        <v>5</v>
      </c>
      <c r="CX34" s="10">
        <v>750</v>
      </c>
      <c r="CY34" s="11">
        <v>105</v>
      </c>
      <c r="CZ34" s="9" t="s">
        <v>156</v>
      </c>
      <c r="DA34" s="7" t="s">
        <v>166</v>
      </c>
      <c r="DB34" s="7" t="s">
        <v>235</v>
      </c>
      <c r="DC34" s="7" t="s">
        <v>225</v>
      </c>
      <c r="DD34" s="8" t="s">
        <v>226</v>
      </c>
      <c r="DE34" s="7" t="s">
        <v>151</v>
      </c>
      <c r="DF34" s="7" t="s">
        <v>227</v>
      </c>
      <c r="DG34" s="7" t="s">
        <v>201</v>
      </c>
      <c r="DH34" s="9" t="s">
        <v>228</v>
      </c>
      <c r="DI34" s="7">
        <v>675</v>
      </c>
      <c r="DJ34" s="7" t="s">
        <v>212</v>
      </c>
      <c r="DK34" s="7">
        <v>-60</v>
      </c>
      <c r="DL34" s="7">
        <v>60</v>
      </c>
      <c r="DM34" s="7" t="s">
        <v>109</v>
      </c>
      <c r="DN34" s="7" t="s">
        <v>73</v>
      </c>
      <c r="DO34" s="7" t="s">
        <v>74</v>
      </c>
      <c r="DP34" s="7" t="s">
        <v>75</v>
      </c>
      <c r="DQ34" s="7" t="s">
        <v>279</v>
      </c>
      <c r="DR34" s="7" t="s">
        <v>280</v>
      </c>
    </row>
    <row r="35" spans="5:122" ht="8.1" customHeight="1" x14ac:dyDescent="0.15">
      <c r="E35" s="250"/>
      <c r="F35" s="251"/>
      <c r="G35" s="247"/>
      <c r="H35" s="214"/>
      <c r="I35" s="214"/>
      <c r="J35" s="214"/>
      <c r="K35" s="214"/>
      <c r="L35" s="215"/>
      <c r="M35" s="247"/>
      <c r="N35" s="214"/>
      <c r="O35" s="214"/>
      <c r="P35" s="214"/>
      <c r="Q35" s="214"/>
      <c r="R35" s="214"/>
      <c r="S35" s="214"/>
      <c r="T35" s="214"/>
      <c r="U35" s="214"/>
      <c r="V35" s="214"/>
      <c r="W35" s="215"/>
      <c r="X35" s="247"/>
      <c r="Y35" s="214"/>
      <c r="Z35" s="214"/>
      <c r="AA35" s="214"/>
      <c r="AB35" s="214"/>
      <c r="AC35" s="214"/>
      <c r="AD35" s="214"/>
      <c r="AE35" s="214"/>
      <c r="AF35" s="214"/>
      <c r="AG35" s="214"/>
      <c r="AH35" s="214"/>
      <c r="AI35" s="214"/>
      <c r="AJ35" s="214"/>
      <c r="AK35" s="215"/>
      <c r="AL35" s="257"/>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9"/>
      <c r="BI35" s="50"/>
      <c r="BJ35" s="156"/>
      <c r="BK35" s="156"/>
      <c r="BL35" s="156"/>
      <c r="BM35" s="156"/>
      <c r="BN35" s="156"/>
      <c r="BO35" s="156"/>
      <c r="BP35" s="156"/>
      <c r="BQ35" s="156"/>
      <c r="BR35" s="156"/>
      <c r="BS35" s="156"/>
      <c r="BT35" s="156"/>
      <c r="BU35" s="156"/>
      <c r="BV35" s="156"/>
      <c r="BW35" s="51"/>
      <c r="BX35" s="165"/>
      <c r="BY35" s="166"/>
      <c r="BZ35" s="166"/>
      <c r="CA35" s="166"/>
      <c r="CB35" s="166"/>
      <c r="CC35" s="166"/>
      <c r="CD35" s="166"/>
      <c r="CE35" s="166"/>
      <c r="CF35" s="166"/>
      <c r="CG35" s="166"/>
      <c r="CH35" s="166"/>
      <c r="CI35" s="166"/>
      <c r="CJ35" s="166"/>
      <c r="CK35" s="166"/>
      <c r="CL35" s="203"/>
      <c r="CM35" s="214"/>
      <c r="CN35" s="214"/>
      <c r="CO35" s="215"/>
      <c r="CP35" s="5"/>
      <c r="CQ35" s="5"/>
      <c r="CR35" s="5"/>
      <c r="CS35" s="5"/>
      <c r="CT35" s="10" t="s">
        <v>176</v>
      </c>
      <c r="CU35" s="7">
        <v>6</v>
      </c>
      <c r="CV35" s="7">
        <v>6</v>
      </c>
      <c r="CW35" s="7">
        <v>6</v>
      </c>
      <c r="CX35" s="10">
        <v>850</v>
      </c>
      <c r="CY35" s="7"/>
      <c r="CZ35" s="9" t="s">
        <v>157</v>
      </c>
      <c r="DA35" s="7" t="s">
        <v>167</v>
      </c>
      <c r="DB35" s="7"/>
      <c r="DC35" s="7"/>
      <c r="DD35" s="8"/>
      <c r="DE35" s="7"/>
      <c r="DF35" s="7"/>
      <c r="DG35" s="7"/>
      <c r="DH35" s="9"/>
      <c r="DI35" s="7"/>
      <c r="DJ35" s="7"/>
      <c r="DK35" s="7"/>
      <c r="DL35" s="7"/>
      <c r="DM35" s="7"/>
      <c r="DN35" s="7"/>
      <c r="DO35" s="7"/>
      <c r="DP35" s="7"/>
      <c r="DQ35" s="7"/>
      <c r="DR35" s="7"/>
    </row>
    <row r="36" spans="5:122" ht="8.1" customHeight="1" x14ac:dyDescent="0.15">
      <c r="E36" s="250"/>
      <c r="F36" s="251"/>
      <c r="G36" s="247"/>
      <c r="H36" s="214"/>
      <c r="I36" s="214"/>
      <c r="J36" s="214"/>
      <c r="K36" s="214"/>
      <c r="L36" s="215"/>
      <c r="M36" s="247"/>
      <c r="N36" s="214"/>
      <c r="O36" s="214"/>
      <c r="P36" s="214"/>
      <c r="Q36" s="214"/>
      <c r="R36" s="214"/>
      <c r="S36" s="214"/>
      <c r="T36" s="214"/>
      <c r="U36" s="214"/>
      <c r="V36" s="214"/>
      <c r="W36" s="215"/>
      <c r="X36" s="247"/>
      <c r="Y36" s="214"/>
      <c r="Z36" s="214"/>
      <c r="AA36" s="214"/>
      <c r="AB36" s="214"/>
      <c r="AC36" s="214"/>
      <c r="AD36" s="214"/>
      <c r="AE36" s="214"/>
      <c r="AF36" s="214"/>
      <c r="AG36" s="214"/>
      <c r="AH36" s="214"/>
      <c r="AI36" s="214"/>
      <c r="AJ36" s="214"/>
      <c r="AK36" s="215"/>
      <c r="AL36" s="53"/>
      <c r="AM36" s="226" t="s">
        <v>46</v>
      </c>
      <c r="AN36" s="226"/>
      <c r="AO36" s="226"/>
      <c r="AP36" s="226"/>
      <c r="AQ36" s="273" t="str">
        <f>IF(OR(AM5="認定番号",AM5=""),"?",VLOOKUP(AM5,DC29:DR43,3,FALSE))</f>
        <v>JAA31414LAA</v>
      </c>
      <c r="AR36" s="273"/>
      <c r="AS36" s="273"/>
      <c r="AT36" s="273"/>
      <c r="AU36" s="273"/>
      <c r="AV36" s="273"/>
      <c r="AW36" s="273"/>
      <c r="AX36" s="273"/>
      <c r="AY36" s="273"/>
      <c r="AZ36" s="273"/>
      <c r="BA36" s="273"/>
      <c r="BB36" s="273"/>
      <c r="BC36" s="273"/>
      <c r="BD36" s="54"/>
      <c r="BE36" s="54"/>
      <c r="BF36" s="54"/>
      <c r="BG36" s="54"/>
      <c r="BH36" s="55"/>
      <c r="BI36" s="56"/>
      <c r="BJ36" s="311"/>
      <c r="BK36" s="311"/>
      <c r="BL36" s="311"/>
      <c r="BM36" s="311"/>
      <c r="BN36" s="311"/>
      <c r="BO36" s="311"/>
      <c r="BP36" s="311"/>
      <c r="BQ36" s="311"/>
      <c r="BR36" s="311"/>
      <c r="BS36" s="311"/>
      <c r="BT36" s="311"/>
      <c r="BU36" s="311"/>
      <c r="BV36" s="311"/>
      <c r="BW36" s="56"/>
      <c r="BX36" s="165"/>
      <c r="BY36" s="166"/>
      <c r="BZ36" s="166"/>
      <c r="CA36" s="166"/>
      <c r="CB36" s="166"/>
      <c r="CC36" s="166"/>
      <c r="CD36" s="166"/>
      <c r="CE36" s="166"/>
      <c r="CF36" s="166"/>
      <c r="CG36" s="166"/>
      <c r="CH36" s="166"/>
      <c r="CI36" s="166"/>
      <c r="CJ36" s="166"/>
      <c r="CK36" s="166"/>
      <c r="CL36" s="203"/>
      <c r="CM36" s="214"/>
      <c r="CN36" s="214"/>
      <c r="CO36" s="215"/>
      <c r="CP36" s="5"/>
      <c r="CQ36" s="5"/>
      <c r="CR36" s="5"/>
      <c r="CS36" s="5"/>
      <c r="CT36" s="10" t="s">
        <v>177</v>
      </c>
      <c r="CU36" s="7">
        <v>7</v>
      </c>
      <c r="CV36" s="7">
        <v>7</v>
      </c>
      <c r="CW36" s="7">
        <v>7</v>
      </c>
      <c r="CX36" s="10">
        <v>1000</v>
      </c>
      <c r="CY36" s="7"/>
      <c r="CZ36" s="9" t="s">
        <v>158</v>
      </c>
      <c r="DA36" s="7" t="s">
        <v>168</v>
      </c>
      <c r="DB36" s="7"/>
      <c r="DC36" s="7"/>
      <c r="DD36" s="8"/>
      <c r="DE36" s="7"/>
      <c r="DF36" s="7"/>
      <c r="DG36" s="7"/>
      <c r="DH36" s="7"/>
      <c r="DI36" s="7"/>
      <c r="DJ36" s="7"/>
      <c r="DK36" s="7"/>
      <c r="DL36" s="7"/>
      <c r="DM36" s="7"/>
      <c r="DN36" s="7"/>
      <c r="DO36" s="7"/>
      <c r="DP36" s="7"/>
      <c r="DQ36" s="7"/>
      <c r="DR36" s="7"/>
    </row>
    <row r="37" spans="5:122" ht="8.1" customHeight="1" x14ac:dyDescent="0.15">
      <c r="E37" s="250"/>
      <c r="F37" s="251"/>
      <c r="G37" s="247"/>
      <c r="H37" s="214"/>
      <c r="I37" s="214"/>
      <c r="J37" s="214"/>
      <c r="K37" s="214"/>
      <c r="L37" s="215"/>
      <c r="M37" s="247"/>
      <c r="N37" s="214"/>
      <c r="O37" s="214"/>
      <c r="P37" s="214"/>
      <c r="Q37" s="214"/>
      <c r="R37" s="214"/>
      <c r="S37" s="214"/>
      <c r="T37" s="214"/>
      <c r="U37" s="214"/>
      <c r="V37" s="214"/>
      <c r="W37" s="215"/>
      <c r="X37" s="247"/>
      <c r="Y37" s="214"/>
      <c r="Z37" s="214"/>
      <c r="AA37" s="214"/>
      <c r="AB37" s="214"/>
      <c r="AC37" s="214"/>
      <c r="AD37" s="214"/>
      <c r="AE37" s="214"/>
      <c r="AF37" s="214"/>
      <c r="AG37" s="214"/>
      <c r="AH37" s="214"/>
      <c r="AI37" s="214"/>
      <c r="AJ37" s="214"/>
      <c r="AK37" s="215"/>
      <c r="AL37" s="57"/>
      <c r="AM37" s="226"/>
      <c r="AN37" s="226"/>
      <c r="AO37" s="226"/>
      <c r="AP37" s="226"/>
      <c r="AQ37" s="274"/>
      <c r="AR37" s="274"/>
      <c r="AS37" s="274"/>
      <c r="AT37" s="274"/>
      <c r="AU37" s="274"/>
      <c r="AV37" s="274"/>
      <c r="AW37" s="274"/>
      <c r="AX37" s="274"/>
      <c r="AY37" s="274"/>
      <c r="AZ37" s="274"/>
      <c r="BA37" s="274"/>
      <c r="BB37" s="274"/>
      <c r="BC37" s="274"/>
      <c r="BD37" s="44"/>
      <c r="BE37" s="34"/>
      <c r="BF37" s="34"/>
      <c r="BG37" s="34"/>
      <c r="BH37" s="58"/>
      <c r="BI37" s="34"/>
      <c r="BJ37" s="312"/>
      <c r="BK37" s="312"/>
      <c r="BL37" s="312"/>
      <c r="BM37" s="312"/>
      <c r="BN37" s="312"/>
      <c r="BO37" s="312"/>
      <c r="BP37" s="312"/>
      <c r="BQ37" s="312"/>
      <c r="BR37" s="312"/>
      <c r="BS37" s="312"/>
      <c r="BT37" s="312"/>
      <c r="BU37" s="312"/>
      <c r="BV37" s="312"/>
      <c r="BW37" s="34"/>
      <c r="BX37" s="165"/>
      <c r="BY37" s="166"/>
      <c r="BZ37" s="166"/>
      <c r="CA37" s="166"/>
      <c r="CB37" s="166"/>
      <c r="CC37" s="166"/>
      <c r="CD37" s="166"/>
      <c r="CE37" s="166"/>
      <c r="CF37" s="166"/>
      <c r="CG37" s="166"/>
      <c r="CH37" s="166"/>
      <c r="CI37" s="166"/>
      <c r="CJ37" s="166"/>
      <c r="CK37" s="166"/>
      <c r="CL37" s="203"/>
      <c r="CM37" s="214"/>
      <c r="CN37" s="214"/>
      <c r="CO37" s="215"/>
      <c r="CP37" s="5"/>
      <c r="CQ37" s="5"/>
      <c r="CR37" s="5"/>
      <c r="CS37" s="5"/>
      <c r="CT37" s="10" t="s">
        <v>196</v>
      </c>
      <c r="CU37" s="7">
        <v>8</v>
      </c>
      <c r="CV37" s="7">
        <v>8</v>
      </c>
      <c r="CW37" s="7">
        <v>8</v>
      </c>
      <c r="CX37" s="10">
        <v>1150</v>
      </c>
      <c r="CY37" s="7"/>
      <c r="CZ37" s="9" t="s">
        <v>159</v>
      </c>
      <c r="DA37" s="7" t="s">
        <v>169</v>
      </c>
      <c r="DB37" s="7"/>
      <c r="DC37" s="7"/>
      <c r="DD37" s="8"/>
      <c r="DE37" s="7"/>
      <c r="DF37" s="7"/>
      <c r="DG37" s="7"/>
      <c r="DH37" s="7"/>
      <c r="DI37" s="7"/>
      <c r="DJ37" s="7"/>
      <c r="DK37" s="7"/>
      <c r="DL37" s="7"/>
      <c r="DM37" s="7"/>
      <c r="DN37" s="7"/>
      <c r="DO37" s="7"/>
      <c r="DP37" s="7"/>
      <c r="DQ37" s="7"/>
      <c r="DR37" s="7"/>
    </row>
    <row r="38" spans="5:122" ht="8.1" customHeight="1" x14ac:dyDescent="0.15">
      <c r="E38" s="250"/>
      <c r="F38" s="251"/>
      <c r="G38" s="247"/>
      <c r="H38" s="214"/>
      <c r="I38" s="214"/>
      <c r="J38" s="214"/>
      <c r="K38" s="214"/>
      <c r="L38" s="215"/>
      <c r="M38" s="305"/>
      <c r="N38" s="306"/>
      <c r="O38" s="306"/>
      <c r="P38" s="306"/>
      <c r="Q38" s="306"/>
      <c r="R38" s="306"/>
      <c r="S38" s="306"/>
      <c r="T38" s="306"/>
      <c r="U38" s="306"/>
      <c r="V38" s="306"/>
      <c r="W38" s="307"/>
      <c r="X38" s="305"/>
      <c r="Y38" s="306"/>
      <c r="Z38" s="306"/>
      <c r="AA38" s="306"/>
      <c r="AB38" s="306"/>
      <c r="AC38" s="306"/>
      <c r="AD38" s="306"/>
      <c r="AE38" s="306"/>
      <c r="AF38" s="306"/>
      <c r="AG38" s="306"/>
      <c r="AH38" s="306"/>
      <c r="AI38" s="306"/>
      <c r="AJ38" s="306"/>
      <c r="AK38" s="307"/>
      <c r="AL38" s="59"/>
      <c r="AM38" s="60"/>
      <c r="AN38" s="60"/>
      <c r="AO38" s="60"/>
      <c r="AP38" s="60"/>
      <c r="AQ38" s="61"/>
      <c r="AR38" s="61"/>
      <c r="AS38" s="61"/>
      <c r="AT38" s="61"/>
      <c r="AU38" s="61"/>
      <c r="AV38" s="61"/>
      <c r="AW38" s="61"/>
      <c r="AX38" s="61"/>
      <c r="AY38" s="61"/>
      <c r="AZ38" s="61"/>
      <c r="BA38" s="61"/>
      <c r="BB38" s="61"/>
      <c r="BC38" s="61"/>
      <c r="BD38" s="62"/>
      <c r="BE38" s="63"/>
      <c r="BF38" s="63"/>
      <c r="BG38" s="63"/>
      <c r="BH38" s="64"/>
      <c r="BI38" s="63"/>
      <c r="BJ38" s="62"/>
      <c r="BK38" s="62"/>
      <c r="BL38" s="62"/>
      <c r="BM38" s="62"/>
      <c r="BN38" s="62"/>
      <c r="BO38" s="62"/>
      <c r="BP38" s="62"/>
      <c r="BQ38" s="62"/>
      <c r="BR38" s="62"/>
      <c r="BS38" s="62"/>
      <c r="BT38" s="62"/>
      <c r="BU38" s="63"/>
      <c r="BV38" s="63"/>
      <c r="BW38" s="64"/>
      <c r="BX38" s="167"/>
      <c r="BY38" s="168"/>
      <c r="BZ38" s="168"/>
      <c r="CA38" s="168"/>
      <c r="CB38" s="168"/>
      <c r="CC38" s="168"/>
      <c r="CD38" s="168"/>
      <c r="CE38" s="168"/>
      <c r="CF38" s="168"/>
      <c r="CG38" s="168"/>
      <c r="CH38" s="168"/>
      <c r="CI38" s="168"/>
      <c r="CJ38" s="168"/>
      <c r="CK38" s="168"/>
      <c r="CL38" s="371"/>
      <c r="CM38" s="216"/>
      <c r="CN38" s="216"/>
      <c r="CO38" s="217"/>
      <c r="CP38" s="5"/>
      <c r="CQ38" s="5"/>
      <c r="CR38" s="5"/>
      <c r="CS38" s="5"/>
      <c r="CT38" s="10" t="s">
        <v>197</v>
      </c>
      <c r="CU38" s="7">
        <v>9</v>
      </c>
      <c r="CV38" s="7">
        <v>9</v>
      </c>
      <c r="CW38" s="7">
        <v>9</v>
      </c>
      <c r="CX38" s="10"/>
      <c r="CY38" s="7"/>
      <c r="CZ38" s="9" t="s">
        <v>160</v>
      </c>
      <c r="DA38" s="7" t="s">
        <v>170</v>
      </c>
      <c r="DB38" s="7"/>
      <c r="DC38" s="7"/>
      <c r="DD38" s="8"/>
      <c r="DE38" s="7"/>
      <c r="DF38" s="7"/>
      <c r="DG38" s="7"/>
      <c r="DH38" s="7"/>
      <c r="DI38" s="7"/>
      <c r="DJ38" s="7"/>
      <c r="DK38" s="7"/>
      <c r="DL38" s="7"/>
      <c r="DM38" s="7"/>
      <c r="DN38" s="7"/>
      <c r="DO38" s="7"/>
      <c r="DP38" s="7"/>
      <c r="DQ38" s="7"/>
      <c r="DR38" s="7"/>
    </row>
    <row r="39" spans="5:122" ht="8.1" customHeight="1" x14ac:dyDescent="0.15">
      <c r="E39" s="250"/>
      <c r="F39" s="251"/>
      <c r="G39" s="247"/>
      <c r="H39" s="214"/>
      <c r="I39" s="214"/>
      <c r="J39" s="214"/>
      <c r="K39" s="214"/>
      <c r="L39" s="215"/>
      <c r="M39" s="247" t="s">
        <v>64</v>
      </c>
      <c r="N39" s="214"/>
      <c r="O39" s="214"/>
      <c r="P39" s="214"/>
      <c r="Q39" s="214"/>
      <c r="R39" s="214"/>
      <c r="S39" s="214"/>
      <c r="T39" s="214"/>
      <c r="U39" s="214"/>
      <c r="V39" s="214"/>
      <c r="W39" s="215"/>
      <c r="X39" s="447" t="s">
        <v>62</v>
      </c>
      <c r="Y39" s="448"/>
      <c r="Z39" s="448"/>
      <c r="AA39" s="448"/>
      <c r="AB39" s="448"/>
      <c r="AC39" s="448"/>
      <c r="AD39" s="448"/>
      <c r="AE39" s="448"/>
      <c r="AF39" s="448"/>
      <c r="AG39" s="448"/>
      <c r="AH39" s="448"/>
      <c r="AI39" s="448"/>
      <c r="AJ39" s="448"/>
      <c r="AK39" s="449"/>
      <c r="AL39" s="447" t="s">
        <v>63</v>
      </c>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9"/>
      <c r="BI39" s="50"/>
      <c r="BJ39" s="44"/>
      <c r="BK39" s="44"/>
      <c r="BL39" s="44"/>
      <c r="BM39" s="44"/>
      <c r="BN39" s="44"/>
      <c r="BO39" s="44"/>
      <c r="BP39" s="44"/>
      <c r="BQ39" s="44"/>
      <c r="BR39" s="44"/>
      <c r="BS39" s="44"/>
      <c r="BT39" s="44"/>
      <c r="BU39" s="44"/>
      <c r="BV39" s="44"/>
      <c r="BW39" s="51"/>
      <c r="BX39" s="165" t="str">
        <f>IF(AND(DB53="",DC53=""),"",IF(AND(DB53="〇",DC53="〇"),"〇",""))</f>
        <v/>
      </c>
      <c r="BY39" s="166"/>
      <c r="BZ39" s="166"/>
      <c r="CA39" s="166"/>
      <c r="CB39" s="166"/>
      <c r="CC39" s="166" t="s">
        <v>29</v>
      </c>
      <c r="CD39" s="166"/>
      <c r="CE39" s="166"/>
      <c r="CF39" s="166"/>
      <c r="CG39" s="166"/>
      <c r="CH39" s="166" t="str">
        <f>IF(OR(DB53="",DC53=""),"",IF(OR(DB53="×",DC53="×"),"〇",""))</f>
        <v/>
      </c>
      <c r="CI39" s="166"/>
      <c r="CJ39" s="166"/>
      <c r="CK39" s="166"/>
      <c r="CL39" s="203"/>
      <c r="CM39" s="212" t="s">
        <v>103</v>
      </c>
      <c r="CN39" s="212"/>
      <c r="CO39" s="213"/>
      <c r="CP39" s="5"/>
      <c r="CQ39" s="5"/>
      <c r="CR39" s="5"/>
      <c r="CS39" s="5"/>
      <c r="CT39" s="10"/>
      <c r="CU39" s="7">
        <v>10</v>
      </c>
      <c r="CV39" s="7">
        <v>10</v>
      </c>
      <c r="CW39" s="7">
        <v>10</v>
      </c>
      <c r="CX39" s="10"/>
      <c r="CY39" s="7"/>
      <c r="CZ39" s="9" t="s">
        <v>161</v>
      </c>
      <c r="DA39" s="7" t="s">
        <v>171</v>
      </c>
      <c r="DB39" s="7"/>
      <c r="DC39" s="7"/>
      <c r="DD39" s="8"/>
      <c r="DE39" s="7"/>
      <c r="DF39" s="7"/>
      <c r="DG39" s="7"/>
      <c r="DH39" s="7"/>
      <c r="DI39" s="7"/>
      <c r="DJ39" s="7"/>
      <c r="DK39" s="7"/>
      <c r="DL39" s="7"/>
      <c r="DM39" s="7"/>
      <c r="DN39" s="7"/>
      <c r="DO39" s="7"/>
      <c r="DP39" s="7"/>
      <c r="DQ39" s="7"/>
      <c r="DR39" s="7"/>
    </row>
    <row r="40" spans="5:122" ht="8.1" customHeight="1" x14ac:dyDescent="0.15">
      <c r="E40" s="250"/>
      <c r="F40" s="251"/>
      <c r="G40" s="247"/>
      <c r="H40" s="214"/>
      <c r="I40" s="214"/>
      <c r="J40" s="214"/>
      <c r="K40" s="214"/>
      <c r="L40" s="215"/>
      <c r="M40" s="247"/>
      <c r="N40" s="214"/>
      <c r="O40" s="214"/>
      <c r="P40" s="214"/>
      <c r="Q40" s="214"/>
      <c r="R40" s="214"/>
      <c r="S40" s="214"/>
      <c r="T40" s="214"/>
      <c r="U40" s="214"/>
      <c r="V40" s="214"/>
      <c r="W40" s="215"/>
      <c r="X40" s="447"/>
      <c r="Y40" s="448"/>
      <c r="Z40" s="448"/>
      <c r="AA40" s="448"/>
      <c r="AB40" s="448"/>
      <c r="AC40" s="448"/>
      <c r="AD40" s="448"/>
      <c r="AE40" s="448"/>
      <c r="AF40" s="448"/>
      <c r="AG40" s="448"/>
      <c r="AH40" s="448"/>
      <c r="AI40" s="448"/>
      <c r="AJ40" s="448"/>
      <c r="AK40" s="449"/>
      <c r="AL40" s="447"/>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9"/>
      <c r="BI40" s="225" t="s">
        <v>126</v>
      </c>
      <c r="BJ40" s="226"/>
      <c r="BK40" s="226"/>
      <c r="BL40" s="226"/>
      <c r="BM40" s="425"/>
      <c r="BN40" s="425"/>
      <c r="BO40" s="425"/>
      <c r="BP40" s="226" t="s">
        <v>92</v>
      </c>
      <c r="BQ40" s="226"/>
      <c r="BR40" s="226"/>
      <c r="BS40" s="311"/>
      <c r="BT40" s="311"/>
      <c r="BU40" s="311"/>
      <c r="BV40" s="226" t="s">
        <v>58</v>
      </c>
      <c r="BW40" s="395"/>
      <c r="BX40" s="165"/>
      <c r="BY40" s="166"/>
      <c r="BZ40" s="166"/>
      <c r="CA40" s="166"/>
      <c r="CB40" s="166"/>
      <c r="CC40" s="166"/>
      <c r="CD40" s="166"/>
      <c r="CE40" s="166"/>
      <c r="CF40" s="166"/>
      <c r="CG40" s="166"/>
      <c r="CH40" s="166"/>
      <c r="CI40" s="166"/>
      <c r="CJ40" s="166"/>
      <c r="CK40" s="166"/>
      <c r="CL40" s="203"/>
      <c r="CM40" s="214"/>
      <c r="CN40" s="214"/>
      <c r="CO40" s="215"/>
      <c r="CP40" s="5"/>
      <c r="CQ40" s="5"/>
      <c r="CR40" s="5"/>
      <c r="CS40" s="5"/>
      <c r="CT40" s="10"/>
      <c r="CU40" s="7">
        <v>11</v>
      </c>
      <c r="CV40" s="7">
        <v>11</v>
      </c>
      <c r="CW40" s="7">
        <v>11</v>
      </c>
      <c r="CX40" s="10"/>
      <c r="CY40" s="7"/>
      <c r="CZ40" s="9" t="s">
        <v>162</v>
      </c>
      <c r="DA40" s="7" t="s">
        <v>172</v>
      </c>
      <c r="DB40" s="7"/>
      <c r="DC40" s="7"/>
      <c r="DD40" s="8"/>
      <c r="DE40" s="7"/>
      <c r="DF40" s="7"/>
      <c r="DG40" s="7"/>
      <c r="DH40" s="7"/>
      <c r="DI40" s="7"/>
      <c r="DJ40" s="7"/>
      <c r="DK40" s="7"/>
      <c r="DL40" s="7"/>
      <c r="DM40" s="7"/>
      <c r="DN40" s="7"/>
      <c r="DO40" s="7"/>
      <c r="DP40" s="7"/>
      <c r="DQ40" s="7"/>
      <c r="DR40" s="7"/>
    </row>
    <row r="41" spans="5:122" ht="8.1" customHeight="1" x14ac:dyDescent="0.15">
      <c r="E41" s="250"/>
      <c r="F41" s="251"/>
      <c r="G41" s="247"/>
      <c r="H41" s="214"/>
      <c r="I41" s="214"/>
      <c r="J41" s="214"/>
      <c r="K41" s="214"/>
      <c r="L41" s="215"/>
      <c r="M41" s="247"/>
      <c r="N41" s="214"/>
      <c r="O41" s="214"/>
      <c r="P41" s="214"/>
      <c r="Q41" s="214"/>
      <c r="R41" s="214"/>
      <c r="S41" s="214"/>
      <c r="T41" s="214"/>
      <c r="U41" s="214"/>
      <c r="V41" s="214"/>
      <c r="W41" s="215"/>
      <c r="X41" s="447"/>
      <c r="Y41" s="448"/>
      <c r="Z41" s="448"/>
      <c r="AA41" s="448"/>
      <c r="AB41" s="448"/>
      <c r="AC41" s="448"/>
      <c r="AD41" s="448"/>
      <c r="AE41" s="448"/>
      <c r="AF41" s="448"/>
      <c r="AG41" s="448"/>
      <c r="AH41" s="448"/>
      <c r="AI41" s="448"/>
      <c r="AJ41" s="448"/>
      <c r="AK41" s="449"/>
      <c r="AL41" s="447"/>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9"/>
      <c r="BI41" s="225"/>
      <c r="BJ41" s="226"/>
      <c r="BK41" s="226"/>
      <c r="BL41" s="226"/>
      <c r="BM41" s="470"/>
      <c r="BN41" s="470"/>
      <c r="BO41" s="470"/>
      <c r="BP41" s="226"/>
      <c r="BQ41" s="226"/>
      <c r="BR41" s="226"/>
      <c r="BS41" s="468"/>
      <c r="BT41" s="468"/>
      <c r="BU41" s="468"/>
      <c r="BV41" s="226"/>
      <c r="BW41" s="395"/>
      <c r="BX41" s="165"/>
      <c r="BY41" s="166"/>
      <c r="BZ41" s="166"/>
      <c r="CA41" s="166"/>
      <c r="CB41" s="166"/>
      <c r="CC41" s="166"/>
      <c r="CD41" s="166"/>
      <c r="CE41" s="166"/>
      <c r="CF41" s="166"/>
      <c r="CG41" s="166"/>
      <c r="CH41" s="166"/>
      <c r="CI41" s="166"/>
      <c r="CJ41" s="166"/>
      <c r="CK41" s="166"/>
      <c r="CL41" s="203"/>
      <c r="CM41" s="214"/>
      <c r="CN41" s="214"/>
      <c r="CO41" s="215"/>
      <c r="CP41" s="5"/>
      <c r="CQ41" s="5"/>
      <c r="CR41" s="5"/>
      <c r="CS41" s="5"/>
      <c r="CT41" s="10"/>
      <c r="CU41" s="7">
        <v>12</v>
      </c>
      <c r="CV41" s="7">
        <v>12</v>
      </c>
      <c r="CW41" s="7">
        <v>12</v>
      </c>
      <c r="CX41" s="10"/>
      <c r="CY41" s="7"/>
      <c r="CZ41" s="12"/>
      <c r="DB41" s="7"/>
      <c r="DC41" s="7"/>
      <c r="DD41" s="8"/>
      <c r="DE41" s="7"/>
      <c r="DF41" s="7"/>
      <c r="DG41" s="7"/>
      <c r="DH41" s="7"/>
      <c r="DI41" s="7"/>
      <c r="DJ41" s="7"/>
      <c r="DK41" s="7"/>
      <c r="DL41" s="7"/>
      <c r="DM41" s="7"/>
      <c r="DN41" s="7"/>
      <c r="DO41" s="7"/>
      <c r="DP41" s="7"/>
      <c r="DQ41" s="7"/>
      <c r="DR41" s="7"/>
    </row>
    <row r="42" spans="5:122" ht="8.1" customHeight="1" x14ac:dyDescent="0.15">
      <c r="E42" s="250"/>
      <c r="F42" s="251"/>
      <c r="G42" s="247"/>
      <c r="H42" s="214"/>
      <c r="I42" s="214"/>
      <c r="J42" s="214"/>
      <c r="K42" s="214"/>
      <c r="L42" s="215"/>
      <c r="M42" s="247"/>
      <c r="N42" s="214"/>
      <c r="O42" s="214"/>
      <c r="P42" s="214"/>
      <c r="Q42" s="214"/>
      <c r="R42" s="214"/>
      <c r="S42" s="214"/>
      <c r="T42" s="214"/>
      <c r="U42" s="214"/>
      <c r="V42" s="214"/>
      <c r="W42" s="215"/>
      <c r="X42" s="447"/>
      <c r="Y42" s="448"/>
      <c r="Z42" s="448"/>
      <c r="AA42" s="448"/>
      <c r="AB42" s="448"/>
      <c r="AC42" s="448"/>
      <c r="AD42" s="448"/>
      <c r="AE42" s="448"/>
      <c r="AF42" s="448"/>
      <c r="AG42" s="448"/>
      <c r="AH42" s="448"/>
      <c r="AI42" s="448"/>
      <c r="AJ42" s="448"/>
      <c r="AK42" s="449"/>
      <c r="AL42" s="447"/>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9"/>
      <c r="BI42" s="225" t="s">
        <v>125</v>
      </c>
      <c r="BJ42" s="226"/>
      <c r="BK42" s="226"/>
      <c r="BL42" s="419"/>
      <c r="BM42" s="419"/>
      <c r="BN42" s="419"/>
      <c r="BO42" s="419"/>
      <c r="BP42" s="226" t="s">
        <v>92</v>
      </c>
      <c r="BQ42" s="226"/>
      <c r="BR42" s="226"/>
      <c r="BS42" s="469"/>
      <c r="BT42" s="469"/>
      <c r="BU42" s="469"/>
      <c r="BV42" s="226" t="s">
        <v>58</v>
      </c>
      <c r="BW42" s="395"/>
      <c r="BX42" s="165"/>
      <c r="BY42" s="166"/>
      <c r="BZ42" s="166"/>
      <c r="CA42" s="166"/>
      <c r="CB42" s="166"/>
      <c r="CC42" s="166"/>
      <c r="CD42" s="166"/>
      <c r="CE42" s="166"/>
      <c r="CF42" s="166"/>
      <c r="CG42" s="166"/>
      <c r="CH42" s="166"/>
      <c r="CI42" s="166"/>
      <c r="CJ42" s="166"/>
      <c r="CK42" s="166"/>
      <c r="CL42" s="203"/>
      <c r="CM42" s="214"/>
      <c r="CN42" s="214"/>
      <c r="CO42" s="215"/>
      <c r="CP42" s="5"/>
      <c r="CQ42" s="5"/>
      <c r="CR42" s="5"/>
      <c r="CS42" s="5"/>
      <c r="CT42" s="10"/>
      <c r="CU42" s="7">
        <v>13</v>
      </c>
      <c r="CV42" s="10"/>
      <c r="CW42" s="7">
        <v>13</v>
      </c>
      <c r="CX42" s="10"/>
      <c r="CY42" s="7"/>
      <c r="CZ42" s="22">
        <f>IF(OR(AM5="認定番号",AM5=""),"",VLOOKUP(AM5,DC30:DR43,10,FALSE))</f>
        <v>60</v>
      </c>
      <c r="DB42" s="7"/>
      <c r="DC42" s="7"/>
      <c r="DD42" s="7"/>
      <c r="DE42" s="7"/>
      <c r="DF42" s="7"/>
      <c r="DG42" s="7"/>
      <c r="DH42" s="7"/>
      <c r="DI42" s="7"/>
      <c r="DJ42" s="7"/>
      <c r="DK42" s="7"/>
      <c r="DL42" s="7"/>
      <c r="DM42" s="7"/>
      <c r="DN42" s="7"/>
      <c r="DO42" s="7"/>
      <c r="DP42" s="7"/>
      <c r="DQ42" s="7"/>
      <c r="DR42" s="7"/>
    </row>
    <row r="43" spans="5:122" ht="8.1" customHeight="1" x14ac:dyDescent="0.15">
      <c r="E43" s="250"/>
      <c r="F43" s="251"/>
      <c r="G43" s="247"/>
      <c r="H43" s="214"/>
      <c r="I43" s="214"/>
      <c r="J43" s="214"/>
      <c r="K43" s="214"/>
      <c r="L43" s="215"/>
      <c r="M43" s="247"/>
      <c r="N43" s="214"/>
      <c r="O43" s="214"/>
      <c r="P43" s="214"/>
      <c r="Q43" s="214"/>
      <c r="R43" s="214"/>
      <c r="S43" s="214"/>
      <c r="T43" s="214"/>
      <c r="U43" s="214"/>
      <c r="V43" s="214"/>
      <c r="W43" s="215"/>
      <c r="X43" s="447"/>
      <c r="Y43" s="448"/>
      <c r="Z43" s="448"/>
      <c r="AA43" s="448"/>
      <c r="AB43" s="448"/>
      <c r="AC43" s="448"/>
      <c r="AD43" s="448"/>
      <c r="AE43" s="448"/>
      <c r="AF43" s="448"/>
      <c r="AG43" s="448"/>
      <c r="AH43" s="448"/>
      <c r="AI43" s="448"/>
      <c r="AJ43" s="448"/>
      <c r="AK43" s="449"/>
      <c r="AL43" s="447"/>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9"/>
      <c r="BI43" s="225"/>
      <c r="BJ43" s="226"/>
      <c r="BK43" s="226"/>
      <c r="BL43" s="420"/>
      <c r="BM43" s="420"/>
      <c r="BN43" s="420"/>
      <c r="BO43" s="420"/>
      <c r="BP43" s="226"/>
      <c r="BQ43" s="226"/>
      <c r="BR43" s="226"/>
      <c r="BS43" s="468"/>
      <c r="BT43" s="468"/>
      <c r="BU43" s="468"/>
      <c r="BV43" s="226"/>
      <c r="BW43" s="395"/>
      <c r="BX43" s="165"/>
      <c r="BY43" s="166"/>
      <c r="BZ43" s="166"/>
      <c r="CA43" s="166"/>
      <c r="CB43" s="166"/>
      <c r="CC43" s="166"/>
      <c r="CD43" s="166"/>
      <c r="CE43" s="166"/>
      <c r="CF43" s="166"/>
      <c r="CG43" s="166"/>
      <c r="CH43" s="166"/>
      <c r="CI43" s="166"/>
      <c r="CJ43" s="166"/>
      <c r="CK43" s="166"/>
      <c r="CL43" s="203"/>
      <c r="CM43" s="214"/>
      <c r="CN43" s="214"/>
      <c r="CO43" s="215"/>
      <c r="CP43" s="5"/>
      <c r="CQ43" s="5"/>
      <c r="CR43" s="5"/>
      <c r="CS43" s="5"/>
      <c r="CT43" s="10"/>
      <c r="CU43" s="7">
        <v>14</v>
      </c>
      <c r="CV43" s="10"/>
      <c r="CW43" s="7">
        <v>14</v>
      </c>
      <c r="CX43" s="10"/>
      <c r="CY43" s="7"/>
      <c r="DB43" s="7"/>
      <c r="DC43" s="7"/>
      <c r="DD43" s="7"/>
      <c r="DE43" s="7"/>
      <c r="DF43" s="7"/>
      <c r="DG43" s="7"/>
      <c r="DH43" s="7"/>
      <c r="DI43" s="7"/>
      <c r="DJ43" s="7"/>
      <c r="DK43" s="7"/>
      <c r="DL43" s="7"/>
      <c r="DM43" s="7"/>
      <c r="DN43" s="7"/>
      <c r="DO43" s="7"/>
      <c r="DP43" s="7"/>
      <c r="DQ43" s="7"/>
      <c r="DR43" s="7"/>
    </row>
    <row r="44" spans="5:122" ht="8.1" customHeight="1" x14ac:dyDescent="0.15">
      <c r="E44" s="252"/>
      <c r="F44" s="253"/>
      <c r="G44" s="248"/>
      <c r="H44" s="216"/>
      <c r="I44" s="216"/>
      <c r="J44" s="216"/>
      <c r="K44" s="216"/>
      <c r="L44" s="217"/>
      <c r="M44" s="248"/>
      <c r="N44" s="216"/>
      <c r="O44" s="216"/>
      <c r="P44" s="216"/>
      <c r="Q44" s="216"/>
      <c r="R44" s="216"/>
      <c r="S44" s="216"/>
      <c r="T44" s="216"/>
      <c r="U44" s="216"/>
      <c r="V44" s="216"/>
      <c r="W44" s="217"/>
      <c r="X44" s="450"/>
      <c r="Y44" s="451"/>
      <c r="Z44" s="451"/>
      <c r="AA44" s="451"/>
      <c r="AB44" s="451"/>
      <c r="AC44" s="451"/>
      <c r="AD44" s="451"/>
      <c r="AE44" s="451"/>
      <c r="AF44" s="451"/>
      <c r="AG44" s="451"/>
      <c r="AH44" s="451"/>
      <c r="AI44" s="451"/>
      <c r="AJ44" s="451"/>
      <c r="AK44" s="452"/>
      <c r="AL44" s="450"/>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2"/>
      <c r="BI44" s="65"/>
      <c r="BJ44" s="66"/>
      <c r="BK44" s="66"/>
      <c r="BL44" s="66"/>
      <c r="BM44" s="66"/>
      <c r="BN44" s="66"/>
      <c r="BO44" s="66"/>
      <c r="BP44" s="66"/>
      <c r="BQ44" s="66"/>
      <c r="BR44" s="66"/>
      <c r="BS44" s="66"/>
      <c r="BT44" s="66"/>
      <c r="BU44" s="66"/>
      <c r="BV44" s="66"/>
      <c r="BW44" s="67"/>
      <c r="BX44" s="327"/>
      <c r="BY44" s="314"/>
      <c r="BZ44" s="314"/>
      <c r="CA44" s="314"/>
      <c r="CB44" s="314"/>
      <c r="CC44" s="314"/>
      <c r="CD44" s="314"/>
      <c r="CE44" s="314"/>
      <c r="CF44" s="314"/>
      <c r="CG44" s="314"/>
      <c r="CH44" s="314"/>
      <c r="CI44" s="314"/>
      <c r="CJ44" s="314"/>
      <c r="CK44" s="314"/>
      <c r="CL44" s="315"/>
      <c r="CM44" s="216"/>
      <c r="CN44" s="216"/>
      <c r="CO44" s="217"/>
      <c r="CP44" s="5"/>
      <c r="CQ44" s="5"/>
      <c r="CR44" s="5"/>
      <c r="CS44" s="5"/>
      <c r="CT44" s="10"/>
      <c r="CU44" s="7">
        <v>15</v>
      </c>
      <c r="CV44" s="10"/>
      <c r="CW44" s="7">
        <v>15</v>
      </c>
      <c r="CX44" s="10"/>
      <c r="CY44" s="7"/>
    </row>
    <row r="45" spans="5:122" ht="8.1" customHeight="1" x14ac:dyDescent="0.15">
      <c r="E45" s="238" t="s">
        <v>142</v>
      </c>
      <c r="F45" s="239"/>
      <c r="G45" s="244" t="s">
        <v>10</v>
      </c>
      <c r="H45" s="245"/>
      <c r="I45" s="245"/>
      <c r="J45" s="245"/>
      <c r="K45" s="245"/>
      <c r="L45" s="246"/>
      <c r="M45" s="263" t="s">
        <v>7</v>
      </c>
      <c r="N45" s="233"/>
      <c r="O45" s="233"/>
      <c r="P45" s="233"/>
      <c r="Q45" s="233"/>
      <c r="R45" s="233"/>
      <c r="S45" s="233"/>
      <c r="T45" s="233"/>
      <c r="U45" s="233"/>
      <c r="V45" s="233"/>
      <c r="W45" s="233"/>
      <c r="X45" s="443" t="s">
        <v>90</v>
      </c>
      <c r="Y45" s="263"/>
      <c r="Z45" s="263"/>
      <c r="AA45" s="263"/>
      <c r="AB45" s="263"/>
      <c r="AC45" s="263"/>
      <c r="AD45" s="263"/>
      <c r="AE45" s="263"/>
      <c r="AF45" s="263"/>
      <c r="AG45" s="263"/>
      <c r="AH45" s="263"/>
      <c r="AI45" s="263"/>
      <c r="AJ45" s="263"/>
      <c r="AK45" s="297"/>
      <c r="AL45" s="244" t="s">
        <v>121</v>
      </c>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3"/>
      <c r="BI45" s="443"/>
      <c r="BJ45" s="443"/>
      <c r="BK45" s="443"/>
      <c r="BL45" s="443"/>
      <c r="BM45" s="443"/>
      <c r="BN45" s="443"/>
      <c r="BO45" s="443"/>
      <c r="BP45" s="443"/>
      <c r="BQ45" s="443"/>
      <c r="BR45" s="443"/>
      <c r="BS45" s="443"/>
      <c r="BT45" s="443"/>
      <c r="BU45" s="443"/>
      <c r="BV45" s="443"/>
      <c r="BW45" s="443"/>
      <c r="BX45" s="275"/>
      <c r="BY45" s="197"/>
      <c r="BZ45" s="197"/>
      <c r="CA45" s="197"/>
      <c r="CB45" s="197"/>
      <c r="CC45" s="171" t="s">
        <v>30</v>
      </c>
      <c r="CD45" s="421"/>
      <c r="CE45" s="421"/>
      <c r="CF45" s="421"/>
      <c r="CG45" s="421"/>
      <c r="CH45" s="197"/>
      <c r="CI45" s="197"/>
      <c r="CJ45" s="197"/>
      <c r="CK45" s="197"/>
      <c r="CL45" s="198"/>
      <c r="CM45" s="212" t="s">
        <v>102</v>
      </c>
      <c r="CN45" s="212"/>
      <c r="CO45" s="213"/>
      <c r="CP45" s="5"/>
      <c r="CQ45" s="5"/>
      <c r="CR45" s="5"/>
      <c r="CS45" s="5"/>
      <c r="CT45" s="10"/>
      <c r="CU45" s="7">
        <v>16</v>
      </c>
      <c r="CV45" s="10"/>
      <c r="CW45" s="7">
        <v>16</v>
      </c>
      <c r="CX45" s="10"/>
      <c r="CY45" s="7"/>
      <c r="CZ45" s="22" t="str">
        <f>IF(OR(AM5="認定番号",AM5=""),"",VLOOKUP(AM5,DC30:DR43,12,FALSE))</f>
        <v>治工具2段目まで入る。</v>
      </c>
    </row>
    <row r="46" spans="5:122" ht="8.1" customHeight="1" x14ac:dyDescent="0.15">
      <c r="E46" s="240"/>
      <c r="F46" s="241"/>
      <c r="G46" s="155"/>
      <c r="H46" s="156"/>
      <c r="I46" s="156"/>
      <c r="J46" s="156"/>
      <c r="K46" s="156"/>
      <c r="L46" s="157"/>
      <c r="M46" s="234"/>
      <c r="N46" s="234"/>
      <c r="O46" s="234"/>
      <c r="P46" s="234"/>
      <c r="Q46" s="234"/>
      <c r="R46" s="234"/>
      <c r="S46" s="234"/>
      <c r="T46" s="234"/>
      <c r="U46" s="234"/>
      <c r="V46" s="234"/>
      <c r="W46" s="234"/>
      <c r="X46" s="293"/>
      <c r="Y46" s="293"/>
      <c r="Z46" s="293"/>
      <c r="AA46" s="293"/>
      <c r="AB46" s="293"/>
      <c r="AC46" s="293"/>
      <c r="AD46" s="293"/>
      <c r="AE46" s="293"/>
      <c r="AF46" s="293"/>
      <c r="AG46" s="293"/>
      <c r="AH46" s="293"/>
      <c r="AI46" s="293"/>
      <c r="AJ46" s="293"/>
      <c r="AK46" s="267"/>
      <c r="AL46" s="247"/>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5"/>
      <c r="BI46" s="444"/>
      <c r="BJ46" s="444"/>
      <c r="BK46" s="444"/>
      <c r="BL46" s="444"/>
      <c r="BM46" s="444"/>
      <c r="BN46" s="444"/>
      <c r="BO46" s="444"/>
      <c r="BP46" s="444"/>
      <c r="BQ46" s="444"/>
      <c r="BR46" s="444"/>
      <c r="BS46" s="444"/>
      <c r="BT46" s="444"/>
      <c r="BU46" s="444"/>
      <c r="BV46" s="444"/>
      <c r="BW46" s="444"/>
      <c r="BX46" s="276"/>
      <c r="BY46" s="277"/>
      <c r="BZ46" s="277"/>
      <c r="CA46" s="277"/>
      <c r="CB46" s="277"/>
      <c r="CC46" s="373"/>
      <c r="CD46" s="373"/>
      <c r="CE46" s="373"/>
      <c r="CF46" s="373"/>
      <c r="CG46" s="373"/>
      <c r="CH46" s="277"/>
      <c r="CI46" s="277"/>
      <c r="CJ46" s="277"/>
      <c r="CK46" s="277"/>
      <c r="CL46" s="313"/>
      <c r="CM46" s="214"/>
      <c r="CN46" s="214"/>
      <c r="CO46" s="215"/>
      <c r="CP46" s="5"/>
      <c r="CQ46" s="5"/>
      <c r="CR46" s="5"/>
      <c r="CS46" s="5"/>
      <c r="CT46" s="10"/>
      <c r="CU46" s="7">
        <v>17</v>
      </c>
      <c r="CV46" s="10"/>
      <c r="CW46" s="7">
        <v>17</v>
      </c>
      <c r="CX46" s="10"/>
      <c r="CY46" s="7"/>
      <c r="CZ46" s="22" t="str">
        <f>IF(OR(AM5="認定番号",AM5=""),"",VLOOKUP(AM5,DC30:DR43,13,FALSE))</f>
        <v>治工具1段目は入るが2段目は入らない。</v>
      </c>
    </row>
    <row r="47" spans="5:122" ht="8.1" customHeight="1" x14ac:dyDescent="0.15">
      <c r="E47" s="240"/>
      <c r="F47" s="241"/>
      <c r="G47" s="155"/>
      <c r="H47" s="156"/>
      <c r="I47" s="156"/>
      <c r="J47" s="156"/>
      <c r="K47" s="156"/>
      <c r="L47" s="157"/>
      <c r="M47" s="234"/>
      <c r="N47" s="234"/>
      <c r="O47" s="234"/>
      <c r="P47" s="234"/>
      <c r="Q47" s="234"/>
      <c r="R47" s="234"/>
      <c r="S47" s="234"/>
      <c r="T47" s="234"/>
      <c r="U47" s="234"/>
      <c r="V47" s="234"/>
      <c r="W47" s="234"/>
      <c r="X47" s="293"/>
      <c r="Y47" s="293"/>
      <c r="Z47" s="293"/>
      <c r="AA47" s="293"/>
      <c r="AB47" s="293"/>
      <c r="AC47" s="293"/>
      <c r="AD47" s="293"/>
      <c r="AE47" s="293"/>
      <c r="AF47" s="293"/>
      <c r="AG47" s="293"/>
      <c r="AH47" s="293"/>
      <c r="AI47" s="293"/>
      <c r="AJ47" s="293"/>
      <c r="AK47" s="267"/>
      <c r="AL47" s="247" t="s">
        <v>122</v>
      </c>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5"/>
      <c r="BI47" s="444"/>
      <c r="BJ47" s="444"/>
      <c r="BK47" s="444"/>
      <c r="BL47" s="444"/>
      <c r="BM47" s="444"/>
      <c r="BN47" s="444"/>
      <c r="BO47" s="444"/>
      <c r="BP47" s="444"/>
      <c r="BQ47" s="444"/>
      <c r="BR47" s="444"/>
      <c r="BS47" s="444"/>
      <c r="BT47" s="444"/>
      <c r="BU47" s="444"/>
      <c r="BV47" s="444"/>
      <c r="BW47" s="444"/>
      <c r="BX47" s="276"/>
      <c r="BY47" s="277"/>
      <c r="BZ47" s="277"/>
      <c r="CA47" s="277"/>
      <c r="CB47" s="277"/>
      <c r="CC47" s="373"/>
      <c r="CD47" s="373"/>
      <c r="CE47" s="373"/>
      <c r="CF47" s="373"/>
      <c r="CG47" s="373"/>
      <c r="CH47" s="277"/>
      <c r="CI47" s="277"/>
      <c r="CJ47" s="277"/>
      <c r="CK47" s="277"/>
      <c r="CL47" s="313"/>
      <c r="CM47" s="214"/>
      <c r="CN47" s="214"/>
      <c r="CO47" s="215"/>
      <c r="CP47" s="4"/>
      <c r="CQ47" s="4"/>
      <c r="CR47" s="5"/>
      <c r="CS47" s="5"/>
      <c r="CT47" s="10"/>
      <c r="CU47" s="7">
        <v>18</v>
      </c>
      <c r="CV47" s="10"/>
      <c r="CW47" s="7">
        <v>18</v>
      </c>
      <c r="CX47" s="10"/>
      <c r="CY47" s="7"/>
      <c r="CZ47" s="22" t="str">
        <f>IF(OR(AM5="認定番号",AM5=""),"",VLOOKUP(AM5,DC30:DR43,14,FALSE))</f>
        <v>治工具1段目が入らない。</v>
      </c>
    </row>
    <row r="48" spans="5:122" ht="8.1" customHeight="1" x14ac:dyDescent="0.15">
      <c r="E48" s="240"/>
      <c r="F48" s="241"/>
      <c r="G48" s="155"/>
      <c r="H48" s="156"/>
      <c r="I48" s="156"/>
      <c r="J48" s="156"/>
      <c r="K48" s="156"/>
      <c r="L48" s="157"/>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501"/>
      <c r="AL48" s="305"/>
      <c r="AM48" s="306"/>
      <c r="AN48" s="306"/>
      <c r="AO48" s="306"/>
      <c r="AP48" s="306"/>
      <c r="AQ48" s="306"/>
      <c r="AR48" s="306"/>
      <c r="AS48" s="306"/>
      <c r="AT48" s="306"/>
      <c r="AU48" s="306"/>
      <c r="AV48" s="306"/>
      <c r="AW48" s="306"/>
      <c r="AX48" s="306"/>
      <c r="AY48" s="306"/>
      <c r="AZ48" s="306"/>
      <c r="BA48" s="306"/>
      <c r="BB48" s="306"/>
      <c r="BC48" s="306"/>
      <c r="BD48" s="306"/>
      <c r="BE48" s="306"/>
      <c r="BF48" s="306"/>
      <c r="BG48" s="306"/>
      <c r="BH48" s="307"/>
      <c r="BI48" s="444"/>
      <c r="BJ48" s="444"/>
      <c r="BK48" s="444"/>
      <c r="BL48" s="444"/>
      <c r="BM48" s="444"/>
      <c r="BN48" s="444"/>
      <c r="BO48" s="444"/>
      <c r="BP48" s="444"/>
      <c r="BQ48" s="444"/>
      <c r="BR48" s="444"/>
      <c r="BS48" s="444"/>
      <c r="BT48" s="444"/>
      <c r="BU48" s="444"/>
      <c r="BV48" s="444"/>
      <c r="BW48" s="444"/>
      <c r="BX48" s="278"/>
      <c r="BY48" s="279"/>
      <c r="BZ48" s="279"/>
      <c r="CA48" s="279"/>
      <c r="CB48" s="279"/>
      <c r="CC48" s="422"/>
      <c r="CD48" s="422"/>
      <c r="CE48" s="422"/>
      <c r="CF48" s="422"/>
      <c r="CG48" s="422"/>
      <c r="CH48" s="277"/>
      <c r="CI48" s="277"/>
      <c r="CJ48" s="277"/>
      <c r="CK48" s="277"/>
      <c r="CL48" s="313"/>
      <c r="CM48" s="216"/>
      <c r="CN48" s="216"/>
      <c r="CO48" s="217"/>
      <c r="CP48" s="4"/>
      <c r="CQ48" s="4"/>
      <c r="CR48" s="5"/>
      <c r="CS48" s="5"/>
      <c r="CT48" s="10"/>
      <c r="CU48" s="7">
        <v>19</v>
      </c>
      <c r="CV48" s="10"/>
      <c r="CW48" s="7">
        <v>19</v>
      </c>
      <c r="CX48" s="10"/>
      <c r="CY48" s="7"/>
    </row>
    <row r="49" spans="5:113" ht="8.1" customHeight="1" x14ac:dyDescent="0.15">
      <c r="E49" s="240"/>
      <c r="F49" s="241"/>
      <c r="G49" s="155"/>
      <c r="H49" s="156"/>
      <c r="I49" s="156"/>
      <c r="J49" s="156"/>
      <c r="K49" s="156"/>
      <c r="L49" s="157"/>
      <c r="M49" s="264" t="s">
        <v>9</v>
      </c>
      <c r="N49" s="265"/>
      <c r="O49" s="265"/>
      <c r="P49" s="265"/>
      <c r="Q49" s="265"/>
      <c r="R49" s="265"/>
      <c r="S49" s="265"/>
      <c r="T49" s="265"/>
      <c r="U49" s="265"/>
      <c r="V49" s="265"/>
      <c r="W49" s="266"/>
      <c r="X49" s="502" t="s">
        <v>192</v>
      </c>
      <c r="Y49" s="265"/>
      <c r="Z49" s="265"/>
      <c r="AA49" s="265"/>
      <c r="AB49" s="265"/>
      <c r="AC49" s="265"/>
      <c r="AD49" s="265"/>
      <c r="AE49" s="265"/>
      <c r="AF49" s="265"/>
      <c r="AG49" s="265"/>
      <c r="AH49" s="265"/>
      <c r="AI49" s="265"/>
      <c r="AJ49" s="265"/>
      <c r="AK49" s="265"/>
      <c r="AL49" s="68"/>
      <c r="AM49" s="69"/>
      <c r="AN49" s="69"/>
      <c r="AO49" s="69"/>
      <c r="AP49" s="69"/>
      <c r="AQ49" s="69"/>
      <c r="AR49" s="69"/>
      <c r="AS49" s="69"/>
      <c r="AT49" s="69"/>
      <c r="AU49" s="69"/>
      <c r="AV49" s="69"/>
      <c r="AW49" s="69"/>
      <c r="AX49" s="69"/>
      <c r="AY49" s="69"/>
      <c r="AZ49" s="69"/>
      <c r="BA49" s="69"/>
      <c r="BB49" s="69"/>
      <c r="BC49" s="69"/>
      <c r="BD49" s="69"/>
      <c r="BE49" s="69"/>
      <c r="BF49" s="69"/>
      <c r="BG49" s="69"/>
      <c r="BH49" s="70"/>
      <c r="BI49" s="68"/>
      <c r="BJ49" s="69"/>
      <c r="BK49" s="69"/>
      <c r="BL49" s="69"/>
      <c r="BM49" s="69"/>
      <c r="BN49" s="69"/>
      <c r="BO49" s="69"/>
      <c r="BP49" s="69"/>
      <c r="BQ49" s="69"/>
      <c r="BR49" s="69"/>
      <c r="BS49" s="69"/>
      <c r="BT49" s="71"/>
      <c r="BU49" s="71"/>
      <c r="BV49" s="71"/>
      <c r="BW49" s="72"/>
      <c r="BX49" s="163" t="str">
        <f>IF(BN51="","",(IF(AT50&lt;=BN51,"○","")))</f>
        <v/>
      </c>
      <c r="BY49" s="164"/>
      <c r="BZ49" s="164"/>
      <c r="CA49" s="164"/>
      <c r="CB49" s="164"/>
      <c r="CC49" s="164" t="s">
        <v>29</v>
      </c>
      <c r="CD49" s="372"/>
      <c r="CE49" s="372"/>
      <c r="CF49" s="372"/>
      <c r="CG49" s="372"/>
      <c r="CH49" s="164" t="str">
        <f>IF(BN51="","",(IF(BN51&lt;AT50,"○","")))</f>
        <v/>
      </c>
      <c r="CI49" s="164"/>
      <c r="CJ49" s="164"/>
      <c r="CK49" s="164"/>
      <c r="CL49" s="202"/>
      <c r="CM49" s="212" t="s">
        <v>104</v>
      </c>
      <c r="CN49" s="212"/>
      <c r="CO49" s="213"/>
      <c r="CP49" s="4"/>
      <c r="CQ49" s="4"/>
      <c r="CR49" s="5"/>
      <c r="CS49" s="5"/>
      <c r="CT49" s="10"/>
      <c r="CU49" s="7">
        <v>20</v>
      </c>
      <c r="CV49" s="10"/>
      <c r="CW49" s="7">
        <v>20</v>
      </c>
      <c r="CX49" s="10"/>
      <c r="CY49" s="7"/>
      <c r="DA49" s="13"/>
      <c r="DB49" s="14" t="s">
        <v>91</v>
      </c>
      <c r="DC49" s="15" t="s">
        <v>93</v>
      </c>
      <c r="DD49" s="8"/>
      <c r="DE49" s="16"/>
      <c r="DF49" s="16"/>
      <c r="DG49" s="16"/>
      <c r="DH49" s="16"/>
    </row>
    <row r="50" spans="5:113" ht="8.1" customHeight="1" x14ac:dyDescent="0.15">
      <c r="E50" s="240"/>
      <c r="F50" s="241"/>
      <c r="G50" s="155"/>
      <c r="H50" s="156"/>
      <c r="I50" s="156"/>
      <c r="J50" s="156"/>
      <c r="K50" s="156"/>
      <c r="L50" s="157"/>
      <c r="M50" s="267"/>
      <c r="N50" s="268"/>
      <c r="O50" s="268"/>
      <c r="P50" s="268"/>
      <c r="Q50" s="268"/>
      <c r="R50" s="268"/>
      <c r="S50" s="268"/>
      <c r="T50" s="268"/>
      <c r="U50" s="268"/>
      <c r="V50" s="268"/>
      <c r="W50" s="269"/>
      <c r="X50" s="268"/>
      <c r="Y50" s="268"/>
      <c r="Z50" s="268"/>
      <c r="AA50" s="268"/>
      <c r="AB50" s="268"/>
      <c r="AC50" s="268"/>
      <c r="AD50" s="268"/>
      <c r="AE50" s="268"/>
      <c r="AF50" s="268"/>
      <c r="AG50" s="268"/>
      <c r="AH50" s="268"/>
      <c r="AI50" s="268"/>
      <c r="AJ50" s="268"/>
      <c r="AK50" s="268"/>
      <c r="AL50" s="50"/>
      <c r="AM50" s="44"/>
      <c r="AN50" s="44"/>
      <c r="AO50" s="369" t="s">
        <v>21</v>
      </c>
      <c r="AP50" s="507"/>
      <c r="AQ50" s="507"/>
      <c r="AR50" s="507"/>
      <c r="AS50" s="507"/>
      <c r="AT50" s="505">
        <f>IF(OR(AM5="認定番号",AM5=""),"?",VLOOKUP(AM5,DC30:DR43,7,FALSE))</f>
        <v>675</v>
      </c>
      <c r="AU50" s="505"/>
      <c r="AV50" s="505"/>
      <c r="AW50" s="505"/>
      <c r="AX50" s="424" t="s">
        <v>209</v>
      </c>
      <c r="AY50" s="424"/>
      <c r="AZ50" s="424"/>
      <c r="BA50" s="424"/>
      <c r="BB50" s="424"/>
      <c r="BC50" s="424"/>
      <c r="BD50" s="424"/>
      <c r="BE50" s="424"/>
      <c r="BF50" s="424"/>
      <c r="BG50" s="424"/>
      <c r="BH50" s="51"/>
      <c r="BI50" s="50"/>
      <c r="BJ50" s="44"/>
      <c r="BK50" s="44"/>
      <c r="BL50" s="44"/>
      <c r="BM50" s="44"/>
      <c r="BN50" s="44"/>
      <c r="BO50" s="44"/>
      <c r="BP50" s="44"/>
      <c r="BQ50" s="44"/>
      <c r="BR50" s="44"/>
      <c r="BS50" s="44"/>
      <c r="BT50" s="34"/>
      <c r="BU50" s="34"/>
      <c r="BV50" s="34"/>
      <c r="BW50" s="58"/>
      <c r="BX50" s="165"/>
      <c r="BY50" s="166"/>
      <c r="BZ50" s="166"/>
      <c r="CA50" s="166"/>
      <c r="CB50" s="166"/>
      <c r="CC50" s="373"/>
      <c r="CD50" s="373"/>
      <c r="CE50" s="373"/>
      <c r="CF50" s="373"/>
      <c r="CG50" s="373"/>
      <c r="CH50" s="166"/>
      <c r="CI50" s="166"/>
      <c r="CJ50" s="166"/>
      <c r="CK50" s="166"/>
      <c r="CL50" s="203"/>
      <c r="CM50" s="214"/>
      <c r="CN50" s="214"/>
      <c r="CO50" s="215"/>
      <c r="CP50" s="5"/>
      <c r="CQ50" s="5"/>
      <c r="CR50" s="4"/>
      <c r="CS50" s="4"/>
      <c r="CT50" s="10"/>
      <c r="CU50" s="7">
        <v>21</v>
      </c>
      <c r="CV50" s="10"/>
      <c r="CW50" s="7">
        <v>21</v>
      </c>
      <c r="CX50" s="10"/>
      <c r="CY50" s="7"/>
      <c r="DA50" s="7" t="s">
        <v>94</v>
      </c>
      <c r="DB50" s="22" t="str">
        <f>IF(BM40="","",IF(BM40&lt;300,"〇","×"))</f>
        <v/>
      </c>
      <c r="DC50" s="25" t="str">
        <f>IF(BL42="","",IF(BL42&lt;1000,"〇","×"))</f>
        <v/>
      </c>
      <c r="DD50" s="7"/>
      <c r="DE50" s="13"/>
      <c r="DF50" s="13"/>
      <c r="DG50" s="13"/>
      <c r="DH50" s="16"/>
    </row>
    <row r="51" spans="5:113" ht="8.1" customHeight="1" x14ac:dyDescent="0.15">
      <c r="E51" s="240"/>
      <c r="F51" s="241"/>
      <c r="G51" s="155"/>
      <c r="H51" s="156"/>
      <c r="I51" s="156"/>
      <c r="J51" s="156"/>
      <c r="K51" s="156"/>
      <c r="L51" s="157"/>
      <c r="M51" s="267"/>
      <c r="N51" s="268"/>
      <c r="O51" s="268"/>
      <c r="P51" s="268"/>
      <c r="Q51" s="268"/>
      <c r="R51" s="268"/>
      <c r="S51" s="268"/>
      <c r="T51" s="268"/>
      <c r="U51" s="268"/>
      <c r="V51" s="268"/>
      <c r="W51" s="269"/>
      <c r="X51" s="268"/>
      <c r="Y51" s="268"/>
      <c r="Z51" s="268"/>
      <c r="AA51" s="268"/>
      <c r="AB51" s="268"/>
      <c r="AC51" s="268"/>
      <c r="AD51" s="268"/>
      <c r="AE51" s="268"/>
      <c r="AF51" s="268"/>
      <c r="AG51" s="268"/>
      <c r="AH51" s="268"/>
      <c r="AI51" s="268"/>
      <c r="AJ51" s="268"/>
      <c r="AK51" s="268"/>
      <c r="AL51" s="73"/>
      <c r="AM51" s="74"/>
      <c r="AN51" s="74"/>
      <c r="AO51" s="507"/>
      <c r="AP51" s="507"/>
      <c r="AQ51" s="507"/>
      <c r="AR51" s="507"/>
      <c r="AS51" s="507"/>
      <c r="AT51" s="505"/>
      <c r="AU51" s="505"/>
      <c r="AV51" s="505"/>
      <c r="AW51" s="505"/>
      <c r="AX51" s="424"/>
      <c r="AY51" s="424"/>
      <c r="AZ51" s="424"/>
      <c r="BA51" s="424"/>
      <c r="BB51" s="424"/>
      <c r="BC51" s="424"/>
      <c r="BD51" s="424"/>
      <c r="BE51" s="424"/>
      <c r="BF51" s="424"/>
      <c r="BG51" s="424"/>
      <c r="BH51" s="75"/>
      <c r="BI51" s="225" t="s">
        <v>193</v>
      </c>
      <c r="BJ51" s="226"/>
      <c r="BK51" s="226"/>
      <c r="BL51" s="226"/>
      <c r="BM51" s="226"/>
      <c r="BN51" s="161"/>
      <c r="BO51" s="161"/>
      <c r="BP51" s="161"/>
      <c r="BQ51" s="161"/>
      <c r="BR51" s="161"/>
      <c r="BS51" s="161"/>
      <c r="BT51" s="161"/>
      <c r="BU51" s="224" t="s">
        <v>54</v>
      </c>
      <c r="BV51" s="224"/>
      <c r="BW51" s="58"/>
      <c r="BX51" s="165"/>
      <c r="BY51" s="166"/>
      <c r="BZ51" s="166"/>
      <c r="CA51" s="166"/>
      <c r="CB51" s="166"/>
      <c r="CC51" s="373"/>
      <c r="CD51" s="373"/>
      <c r="CE51" s="373"/>
      <c r="CF51" s="373"/>
      <c r="CG51" s="373"/>
      <c r="CH51" s="166"/>
      <c r="CI51" s="166"/>
      <c r="CJ51" s="166"/>
      <c r="CK51" s="166"/>
      <c r="CL51" s="203"/>
      <c r="CM51" s="214"/>
      <c r="CN51" s="214"/>
      <c r="CO51" s="215"/>
      <c r="CP51" s="5"/>
      <c r="CQ51" s="5"/>
      <c r="CR51" s="4"/>
      <c r="CS51" s="4"/>
      <c r="CT51" s="10"/>
      <c r="CU51" s="7">
        <v>22</v>
      </c>
      <c r="CV51" s="10"/>
      <c r="CW51" s="7">
        <v>22</v>
      </c>
      <c r="CX51" s="10"/>
      <c r="CY51" s="7"/>
      <c r="DA51" s="7" t="s">
        <v>58</v>
      </c>
      <c r="DB51" s="22" t="str">
        <f>IF(BS42="","",IF(BS42&lt;=10,"〇","×"))</f>
        <v/>
      </c>
      <c r="DC51" s="25" t="str">
        <f>IF(BS42="","",IF(BS42&lt;=10,"〇","×"))</f>
        <v/>
      </c>
      <c r="DD51" s="7"/>
      <c r="DE51" s="13"/>
      <c r="DF51" s="13"/>
      <c r="DG51" s="13"/>
      <c r="DH51" s="16"/>
    </row>
    <row r="52" spans="5:113" ht="8.1" customHeight="1" x14ac:dyDescent="0.15">
      <c r="E52" s="240"/>
      <c r="F52" s="241"/>
      <c r="G52" s="155"/>
      <c r="H52" s="156"/>
      <c r="I52" s="156"/>
      <c r="J52" s="156"/>
      <c r="K52" s="156"/>
      <c r="L52" s="157"/>
      <c r="M52" s="267"/>
      <c r="N52" s="268"/>
      <c r="O52" s="268"/>
      <c r="P52" s="268"/>
      <c r="Q52" s="268"/>
      <c r="R52" s="268"/>
      <c r="S52" s="268"/>
      <c r="T52" s="268"/>
      <c r="U52" s="268"/>
      <c r="V52" s="268"/>
      <c r="W52" s="269"/>
      <c r="X52" s="268"/>
      <c r="Y52" s="268"/>
      <c r="Z52" s="268"/>
      <c r="AA52" s="268"/>
      <c r="AB52" s="268"/>
      <c r="AC52" s="268"/>
      <c r="AD52" s="268"/>
      <c r="AE52" s="268"/>
      <c r="AF52" s="268"/>
      <c r="AG52" s="268"/>
      <c r="AH52" s="268"/>
      <c r="AI52" s="268"/>
      <c r="AJ52" s="268"/>
      <c r="AK52" s="268"/>
      <c r="AL52" s="76"/>
      <c r="AM52" s="74"/>
      <c r="AN52" s="74"/>
      <c r="AO52" s="507"/>
      <c r="AP52" s="507"/>
      <c r="AQ52" s="507"/>
      <c r="AR52" s="507"/>
      <c r="AS52" s="507"/>
      <c r="AT52" s="506"/>
      <c r="AU52" s="506"/>
      <c r="AV52" s="506"/>
      <c r="AW52" s="506"/>
      <c r="AX52" s="424"/>
      <c r="AY52" s="424"/>
      <c r="AZ52" s="424"/>
      <c r="BA52" s="424"/>
      <c r="BB52" s="424"/>
      <c r="BC52" s="424"/>
      <c r="BD52" s="424"/>
      <c r="BE52" s="424"/>
      <c r="BF52" s="424"/>
      <c r="BG52" s="424"/>
      <c r="BH52" s="55"/>
      <c r="BI52" s="225"/>
      <c r="BJ52" s="226"/>
      <c r="BK52" s="226"/>
      <c r="BL52" s="226"/>
      <c r="BM52" s="226"/>
      <c r="BN52" s="162"/>
      <c r="BO52" s="162"/>
      <c r="BP52" s="162"/>
      <c r="BQ52" s="162"/>
      <c r="BR52" s="162"/>
      <c r="BS52" s="162"/>
      <c r="BT52" s="162"/>
      <c r="BU52" s="224"/>
      <c r="BV52" s="224"/>
      <c r="BW52" s="58"/>
      <c r="BX52" s="165"/>
      <c r="BY52" s="166"/>
      <c r="BZ52" s="166"/>
      <c r="CA52" s="166"/>
      <c r="CB52" s="166"/>
      <c r="CC52" s="373"/>
      <c r="CD52" s="373"/>
      <c r="CE52" s="373"/>
      <c r="CF52" s="373"/>
      <c r="CG52" s="373"/>
      <c r="CH52" s="166"/>
      <c r="CI52" s="166"/>
      <c r="CJ52" s="166"/>
      <c r="CK52" s="166"/>
      <c r="CL52" s="203"/>
      <c r="CM52" s="214"/>
      <c r="CN52" s="214"/>
      <c r="CO52" s="215"/>
      <c r="CP52" s="5"/>
      <c r="CQ52" s="5"/>
      <c r="CR52" s="4"/>
      <c r="CS52" s="4"/>
      <c r="CT52" s="10"/>
      <c r="CU52" s="7">
        <v>23</v>
      </c>
      <c r="CV52" s="10"/>
      <c r="CW52" s="7">
        <v>23</v>
      </c>
      <c r="CX52" s="10"/>
      <c r="CY52" s="7"/>
      <c r="DA52" s="7"/>
      <c r="DB52" s="22" t="str">
        <f>IF(OR(BM40="",BS40=""),"",IF(DB50&gt;=DB51,"〇","×"))</f>
        <v/>
      </c>
      <c r="DC52" s="25" t="str">
        <f>IF(OR(BL42="",BS42=""),"",IF(DC50&gt;=DC51,"〇","×"))</f>
        <v/>
      </c>
      <c r="DD52" s="7"/>
      <c r="DE52" s="13"/>
      <c r="DF52" s="13"/>
      <c r="DG52" s="13"/>
      <c r="DH52" s="16"/>
    </row>
    <row r="53" spans="5:113" ht="8.1" customHeight="1" x14ac:dyDescent="0.15">
      <c r="E53" s="242"/>
      <c r="F53" s="243"/>
      <c r="G53" s="158"/>
      <c r="H53" s="159"/>
      <c r="I53" s="159"/>
      <c r="J53" s="159"/>
      <c r="K53" s="159"/>
      <c r="L53" s="160"/>
      <c r="M53" s="270"/>
      <c r="N53" s="271"/>
      <c r="O53" s="271"/>
      <c r="P53" s="271"/>
      <c r="Q53" s="271"/>
      <c r="R53" s="271"/>
      <c r="S53" s="271"/>
      <c r="T53" s="271"/>
      <c r="U53" s="271"/>
      <c r="V53" s="271"/>
      <c r="W53" s="272"/>
      <c r="X53" s="271"/>
      <c r="Y53" s="271"/>
      <c r="Z53" s="271"/>
      <c r="AA53" s="271"/>
      <c r="AB53" s="271"/>
      <c r="AC53" s="271"/>
      <c r="AD53" s="271"/>
      <c r="AE53" s="271"/>
      <c r="AF53" s="271"/>
      <c r="AG53" s="271"/>
      <c r="AH53" s="271"/>
      <c r="AI53" s="271"/>
      <c r="AJ53" s="271"/>
      <c r="AK53" s="271"/>
      <c r="AL53" s="77"/>
      <c r="AM53" s="78"/>
      <c r="AN53" s="78"/>
      <c r="AO53" s="78"/>
      <c r="AP53" s="78"/>
      <c r="AQ53" s="78"/>
      <c r="AR53" s="78"/>
      <c r="AS53" s="78"/>
      <c r="AT53" s="78"/>
      <c r="AU53" s="78"/>
      <c r="AV53" s="78"/>
      <c r="AW53" s="78"/>
      <c r="AX53" s="78"/>
      <c r="AY53" s="78"/>
      <c r="AZ53" s="78"/>
      <c r="BA53" s="78"/>
      <c r="BB53" s="78"/>
      <c r="BC53" s="78"/>
      <c r="BD53" s="78"/>
      <c r="BE53" s="78"/>
      <c r="BF53" s="78"/>
      <c r="BG53" s="78"/>
      <c r="BH53" s="79"/>
      <c r="BI53" s="80"/>
      <c r="BJ53" s="81"/>
      <c r="BK53" s="81"/>
      <c r="BL53" s="81"/>
      <c r="BM53" s="460"/>
      <c r="BN53" s="460"/>
      <c r="BO53" s="460"/>
      <c r="BP53" s="460"/>
      <c r="BQ53" s="460"/>
      <c r="BR53" s="460"/>
      <c r="BS53" s="460"/>
      <c r="BT53" s="460"/>
      <c r="BU53" s="81"/>
      <c r="BV53" s="81"/>
      <c r="BW53" s="82"/>
      <c r="BX53" s="327"/>
      <c r="BY53" s="314"/>
      <c r="BZ53" s="314"/>
      <c r="CA53" s="314"/>
      <c r="CB53" s="314"/>
      <c r="CC53" s="374"/>
      <c r="CD53" s="374"/>
      <c r="CE53" s="374"/>
      <c r="CF53" s="374"/>
      <c r="CG53" s="374"/>
      <c r="CH53" s="314"/>
      <c r="CI53" s="314"/>
      <c r="CJ53" s="314"/>
      <c r="CK53" s="314"/>
      <c r="CL53" s="315"/>
      <c r="CM53" s="216"/>
      <c r="CN53" s="216"/>
      <c r="CO53" s="217"/>
      <c r="CP53" s="5"/>
      <c r="CQ53" s="5"/>
      <c r="CR53" s="5"/>
      <c r="CS53" s="5"/>
      <c r="CT53" s="10"/>
      <c r="CU53" s="7">
        <v>24</v>
      </c>
      <c r="CV53" s="10"/>
      <c r="CW53" s="7">
        <v>24</v>
      </c>
      <c r="CX53" s="10"/>
      <c r="CY53" s="7"/>
      <c r="DA53" s="7" t="s">
        <v>89</v>
      </c>
      <c r="DB53" s="22" t="str">
        <f>IF(OR(DB50="",DB51=""),"",IF(AND(DB50="〇",DB51="〇"),"〇","×"))</f>
        <v/>
      </c>
      <c r="DC53" s="25" t="str">
        <f>IF(OR(DC50="",DC51=""),"",IF(AND(DC50="〇",DC51="〇"),"〇","×"))</f>
        <v/>
      </c>
      <c r="DD53" s="7"/>
      <c r="DE53" s="13"/>
      <c r="DF53" s="13"/>
      <c r="DG53" s="13"/>
      <c r="DH53" s="16"/>
    </row>
    <row r="54" spans="5:113" ht="8.1" customHeight="1" x14ac:dyDescent="0.15">
      <c r="E54" s="238" t="s">
        <v>22</v>
      </c>
      <c r="F54" s="249"/>
      <c r="G54" s="227" t="s">
        <v>11</v>
      </c>
      <c r="H54" s="228"/>
      <c r="I54" s="228"/>
      <c r="J54" s="228"/>
      <c r="K54" s="228"/>
      <c r="L54" s="229"/>
      <c r="M54" s="263" t="s">
        <v>7</v>
      </c>
      <c r="N54" s="233"/>
      <c r="O54" s="233"/>
      <c r="P54" s="233"/>
      <c r="Q54" s="233"/>
      <c r="R54" s="233"/>
      <c r="S54" s="233"/>
      <c r="T54" s="233"/>
      <c r="U54" s="233"/>
      <c r="V54" s="233"/>
      <c r="W54" s="233"/>
      <c r="X54" s="443" t="s">
        <v>215</v>
      </c>
      <c r="Y54" s="263"/>
      <c r="Z54" s="263"/>
      <c r="AA54" s="263"/>
      <c r="AB54" s="263"/>
      <c r="AC54" s="263"/>
      <c r="AD54" s="263"/>
      <c r="AE54" s="263"/>
      <c r="AF54" s="263"/>
      <c r="AG54" s="263"/>
      <c r="AH54" s="263"/>
      <c r="AI54" s="263"/>
      <c r="AJ54" s="263"/>
      <c r="AK54" s="263"/>
      <c r="AL54" s="282" t="s">
        <v>25</v>
      </c>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6"/>
      <c r="BI54" s="233"/>
      <c r="BJ54" s="233"/>
      <c r="BK54" s="233"/>
      <c r="BL54" s="233"/>
      <c r="BM54" s="233"/>
      <c r="BN54" s="233"/>
      <c r="BO54" s="233"/>
      <c r="BP54" s="233"/>
      <c r="BQ54" s="233"/>
      <c r="BR54" s="233"/>
      <c r="BS54" s="233"/>
      <c r="BT54" s="233"/>
      <c r="BU54" s="233"/>
      <c r="BV54" s="233"/>
      <c r="BW54" s="233"/>
      <c r="BX54" s="275"/>
      <c r="BY54" s="197"/>
      <c r="BZ54" s="197"/>
      <c r="CA54" s="197"/>
      <c r="CB54" s="197"/>
      <c r="CC54" s="171" t="s">
        <v>30</v>
      </c>
      <c r="CD54" s="421"/>
      <c r="CE54" s="421"/>
      <c r="CF54" s="421"/>
      <c r="CG54" s="421"/>
      <c r="CH54" s="197"/>
      <c r="CI54" s="197"/>
      <c r="CJ54" s="197"/>
      <c r="CK54" s="197"/>
      <c r="CL54" s="198"/>
      <c r="CM54" s="212" t="s">
        <v>102</v>
      </c>
      <c r="CN54" s="212"/>
      <c r="CO54" s="213"/>
      <c r="CP54" s="5"/>
      <c r="CQ54" s="5"/>
      <c r="CR54" s="5"/>
      <c r="CS54" s="5"/>
      <c r="CT54" s="10"/>
      <c r="CU54" s="7">
        <v>25</v>
      </c>
      <c r="CV54" s="10"/>
      <c r="CW54" s="7">
        <v>25</v>
      </c>
      <c r="CX54" s="10"/>
      <c r="CY54" s="7"/>
      <c r="DA54" s="13"/>
      <c r="DB54" s="13"/>
      <c r="DC54" s="13"/>
      <c r="DD54" s="16"/>
      <c r="DE54" s="16"/>
      <c r="DF54" s="16"/>
      <c r="DG54" s="16"/>
      <c r="DH54" s="16"/>
      <c r="DI54" s="16"/>
    </row>
    <row r="55" spans="5:113" ht="8.1" customHeight="1" x14ac:dyDescent="0.15">
      <c r="E55" s="250"/>
      <c r="F55" s="251"/>
      <c r="G55" s="149"/>
      <c r="H55" s="150"/>
      <c r="I55" s="150"/>
      <c r="J55" s="150"/>
      <c r="K55" s="150"/>
      <c r="L55" s="151"/>
      <c r="M55" s="293"/>
      <c r="N55" s="234"/>
      <c r="O55" s="234"/>
      <c r="P55" s="234"/>
      <c r="Q55" s="234"/>
      <c r="R55" s="234"/>
      <c r="S55" s="234"/>
      <c r="T55" s="234"/>
      <c r="U55" s="234"/>
      <c r="V55" s="234"/>
      <c r="W55" s="234"/>
      <c r="X55" s="444"/>
      <c r="Y55" s="293"/>
      <c r="Z55" s="293"/>
      <c r="AA55" s="293"/>
      <c r="AB55" s="293"/>
      <c r="AC55" s="293"/>
      <c r="AD55" s="293"/>
      <c r="AE55" s="293"/>
      <c r="AF55" s="293"/>
      <c r="AG55" s="293"/>
      <c r="AH55" s="293"/>
      <c r="AI55" s="293"/>
      <c r="AJ55" s="293"/>
      <c r="AK55" s="293"/>
      <c r="AL55" s="155"/>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7"/>
      <c r="BI55" s="234"/>
      <c r="BJ55" s="234"/>
      <c r="BK55" s="234"/>
      <c r="BL55" s="234"/>
      <c r="BM55" s="234"/>
      <c r="BN55" s="234"/>
      <c r="BO55" s="234"/>
      <c r="BP55" s="234"/>
      <c r="BQ55" s="234"/>
      <c r="BR55" s="234"/>
      <c r="BS55" s="234"/>
      <c r="BT55" s="234"/>
      <c r="BU55" s="234"/>
      <c r="BV55" s="234"/>
      <c r="BW55" s="234"/>
      <c r="BX55" s="276"/>
      <c r="BY55" s="277"/>
      <c r="BZ55" s="277"/>
      <c r="CA55" s="277"/>
      <c r="CB55" s="277"/>
      <c r="CC55" s="166"/>
      <c r="CD55" s="373"/>
      <c r="CE55" s="373"/>
      <c r="CF55" s="373"/>
      <c r="CG55" s="373"/>
      <c r="CH55" s="277"/>
      <c r="CI55" s="277"/>
      <c r="CJ55" s="277"/>
      <c r="CK55" s="277"/>
      <c r="CL55" s="313"/>
      <c r="CM55" s="214"/>
      <c r="CN55" s="214"/>
      <c r="CO55" s="215"/>
      <c r="CP55" s="5"/>
      <c r="CQ55" s="5"/>
      <c r="CR55" s="5"/>
      <c r="CS55" s="5"/>
      <c r="CT55" s="10"/>
      <c r="CU55" s="7">
        <v>26</v>
      </c>
      <c r="CV55" s="10"/>
      <c r="CW55" s="7">
        <v>26</v>
      </c>
      <c r="CX55" s="10"/>
      <c r="CY55" s="7"/>
      <c r="DA55" s="13"/>
      <c r="DB55" s="14" t="s">
        <v>87</v>
      </c>
      <c r="DC55" s="15" t="s">
        <v>88</v>
      </c>
      <c r="DD55" s="8"/>
      <c r="DE55" s="16"/>
      <c r="DF55" s="16"/>
      <c r="DG55" s="16"/>
      <c r="DH55" s="16"/>
      <c r="DI55" s="16"/>
    </row>
    <row r="56" spans="5:113" ht="8.1" customHeight="1" x14ac:dyDescent="0.15">
      <c r="E56" s="250"/>
      <c r="F56" s="251"/>
      <c r="G56" s="149"/>
      <c r="H56" s="150"/>
      <c r="I56" s="150"/>
      <c r="J56" s="150"/>
      <c r="K56" s="150"/>
      <c r="L56" s="151"/>
      <c r="M56" s="234"/>
      <c r="N56" s="234"/>
      <c r="O56" s="234"/>
      <c r="P56" s="234"/>
      <c r="Q56" s="234"/>
      <c r="R56" s="234"/>
      <c r="S56" s="234"/>
      <c r="T56" s="234"/>
      <c r="U56" s="234"/>
      <c r="V56" s="234"/>
      <c r="W56" s="234"/>
      <c r="X56" s="293"/>
      <c r="Y56" s="293"/>
      <c r="Z56" s="293"/>
      <c r="AA56" s="293"/>
      <c r="AB56" s="293"/>
      <c r="AC56" s="293"/>
      <c r="AD56" s="293"/>
      <c r="AE56" s="293"/>
      <c r="AF56" s="293"/>
      <c r="AG56" s="293"/>
      <c r="AH56" s="293"/>
      <c r="AI56" s="293"/>
      <c r="AJ56" s="293"/>
      <c r="AK56" s="293"/>
      <c r="AL56" s="155" t="s">
        <v>31</v>
      </c>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7"/>
      <c r="BI56" s="234"/>
      <c r="BJ56" s="234"/>
      <c r="BK56" s="234"/>
      <c r="BL56" s="234"/>
      <c r="BM56" s="234"/>
      <c r="BN56" s="234"/>
      <c r="BO56" s="234"/>
      <c r="BP56" s="234"/>
      <c r="BQ56" s="234"/>
      <c r="BR56" s="234"/>
      <c r="BS56" s="234"/>
      <c r="BT56" s="234"/>
      <c r="BU56" s="234"/>
      <c r="BV56" s="234"/>
      <c r="BW56" s="234"/>
      <c r="BX56" s="276"/>
      <c r="BY56" s="277"/>
      <c r="BZ56" s="277"/>
      <c r="CA56" s="277"/>
      <c r="CB56" s="277"/>
      <c r="CC56" s="373"/>
      <c r="CD56" s="373"/>
      <c r="CE56" s="373"/>
      <c r="CF56" s="373"/>
      <c r="CG56" s="373"/>
      <c r="CH56" s="277"/>
      <c r="CI56" s="277"/>
      <c r="CJ56" s="277"/>
      <c r="CK56" s="277"/>
      <c r="CL56" s="313"/>
      <c r="CM56" s="214"/>
      <c r="CN56" s="214"/>
      <c r="CO56" s="215"/>
      <c r="CP56" s="5"/>
      <c r="CQ56" s="5"/>
      <c r="CR56" s="5"/>
      <c r="CS56" s="5"/>
      <c r="CT56" s="10"/>
      <c r="CU56" s="7">
        <v>27</v>
      </c>
      <c r="CV56" s="10"/>
      <c r="CW56" s="7">
        <v>27</v>
      </c>
      <c r="CX56" s="10"/>
      <c r="CY56" s="7"/>
      <c r="DA56" s="7" t="s">
        <v>82</v>
      </c>
      <c r="DB56" s="26" t="str">
        <f>IF(OR(AU97="",BO89=""),"",IF(AND(BO89&gt;=AM97,AU97&gt;=BO89),"〇","×"))</f>
        <v/>
      </c>
      <c r="DC56" s="27" t="str">
        <f>IF(OR(AU97="",BO96=""),"",IF(AND(BO96&gt;=AM97,AU97&gt;=BO96),"〇","×"))</f>
        <v/>
      </c>
      <c r="DD56" s="7"/>
      <c r="DE56" s="16"/>
      <c r="DF56" s="16"/>
      <c r="DG56" s="16"/>
      <c r="DH56" s="16"/>
      <c r="DI56" s="16"/>
    </row>
    <row r="57" spans="5:113" ht="8.1" customHeight="1" x14ac:dyDescent="0.15">
      <c r="E57" s="250"/>
      <c r="F57" s="251"/>
      <c r="G57" s="149"/>
      <c r="H57" s="150"/>
      <c r="I57" s="150"/>
      <c r="J57" s="150"/>
      <c r="K57" s="150"/>
      <c r="L57" s="151"/>
      <c r="M57" s="234"/>
      <c r="N57" s="234"/>
      <c r="O57" s="234"/>
      <c r="P57" s="234"/>
      <c r="Q57" s="234"/>
      <c r="R57" s="234"/>
      <c r="S57" s="234"/>
      <c r="T57" s="234"/>
      <c r="U57" s="234"/>
      <c r="V57" s="234"/>
      <c r="W57" s="234"/>
      <c r="X57" s="293"/>
      <c r="Y57" s="293"/>
      <c r="Z57" s="293"/>
      <c r="AA57" s="293"/>
      <c r="AB57" s="293"/>
      <c r="AC57" s="293"/>
      <c r="AD57" s="293"/>
      <c r="AE57" s="293"/>
      <c r="AF57" s="293"/>
      <c r="AG57" s="293"/>
      <c r="AH57" s="293"/>
      <c r="AI57" s="293"/>
      <c r="AJ57" s="293"/>
      <c r="AK57" s="293"/>
      <c r="AL57" s="235"/>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7"/>
      <c r="BI57" s="234"/>
      <c r="BJ57" s="234"/>
      <c r="BK57" s="234"/>
      <c r="BL57" s="234"/>
      <c r="BM57" s="234"/>
      <c r="BN57" s="234"/>
      <c r="BO57" s="234"/>
      <c r="BP57" s="234"/>
      <c r="BQ57" s="234"/>
      <c r="BR57" s="234"/>
      <c r="BS57" s="234"/>
      <c r="BT57" s="234"/>
      <c r="BU57" s="234"/>
      <c r="BV57" s="234"/>
      <c r="BW57" s="234"/>
      <c r="BX57" s="278"/>
      <c r="BY57" s="279"/>
      <c r="BZ57" s="279"/>
      <c r="CA57" s="279"/>
      <c r="CB57" s="279"/>
      <c r="CC57" s="422"/>
      <c r="CD57" s="422"/>
      <c r="CE57" s="422"/>
      <c r="CF57" s="422"/>
      <c r="CG57" s="422"/>
      <c r="CH57" s="277"/>
      <c r="CI57" s="277"/>
      <c r="CJ57" s="277"/>
      <c r="CK57" s="277"/>
      <c r="CL57" s="313"/>
      <c r="CM57" s="216"/>
      <c r="CN57" s="216"/>
      <c r="CO57" s="217"/>
      <c r="CP57" s="5"/>
      <c r="CQ57" s="5"/>
      <c r="CR57" s="5"/>
      <c r="CS57" s="5"/>
      <c r="CT57" s="10"/>
      <c r="CU57" s="7">
        <v>28</v>
      </c>
      <c r="CV57" s="10"/>
      <c r="CW57" s="7">
        <v>28</v>
      </c>
      <c r="CX57" s="10"/>
      <c r="CY57" s="7"/>
      <c r="CZ57" s="13"/>
      <c r="DA57" s="7" t="s">
        <v>83</v>
      </c>
      <c r="DB57" s="22">
        <f>AU97*0.15</f>
        <v>0</v>
      </c>
      <c r="DC57" s="25">
        <f>AU97*0.15</f>
        <v>0</v>
      </c>
      <c r="DD57" s="7"/>
      <c r="DE57" s="13"/>
      <c r="DF57" s="13"/>
      <c r="DG57" s="13"/>
      <c r="DH57" s="16"/>
      <c r="DI57" s="16"/>
    </row>
    <row r="58" spans="5:113" ht="8.1" customHeight="1" x14ac:dyDescent="0.15">
      <c r="E58" s="250"/>
      <c r="F58" s="251"/>
      <c r="G58" s="149"/>
      <c r="H58" s="150"/>
      <c r="I58" s="150"/>
      <c r="J58" s="150"/>
      <c r="K58" s="150"/>
      <c r="L58" s="151"/>
      <c r="M58" s="294" t="s">
        <v>13</v>
      </c>
      <c r="N58" s="295"/>
      <c r="O58" s="295"/>
      <c r="P58" s="295"/>
      <c r="Q58" s="295"/>
      <c r="R58" s="295"/>
      <c r="S58" s="295"/>
      <c r="T58" s="295"/>
      <c r="U58" s="295"/>
      <c r="V58" s="295"/>
      <c r="W58" s="296"/>
      <c r="X58" s="146" t="s">
        <v>26</v>
      </c>
      <c r="Y58" s="147"/>
      <c r="Z58" s="147"/>
      <c r="AA58" s="147"/>
      <c r="AB58" s="147"/>
      <c r="AC58" s="147"/>
      <c r="AD58" s="147"/>
      <c r="AE58" s="147"/>
      <c r="AF58" s="147"/>
      <c r="AG58" s="147"/>
      <c r="AH58" s="147"/>
      <c r="AI58" s="147"/>
      <c r="AJ58" s="147"/>
      <c r="AK58" s="148"/>
      <c r="AL58" s="347" t="s">
        <v>287</v>
      </c>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9"/>
      <c r="BI58" s="83"/>
      <c r="BJ58" s="71"/>
      <c r="BK58" s="84"/>
      <c r="BL58" s="84"/>
      <c r="BM58" s="84"/>
      <c r="BN58" s="84"/>
      <c r="BO58" s="84"/>
      <c r="BP58" s="84"/>
      <c r="BQ58" s="84"/>
      <c r="BR58" s="84"/>
      <c r="BS58" s="85"/>
      <c r="BT58" s="86"/>
      <c r="BU58" s="86"/>
      <c r="BV58" s="71"/>
      <c r="BW58" s="72"/>
      <c r="BX58" s="163" t="str">
        <f>IF(BO59="","",IF(AND(BO59&lt;=VLOOKUP(AM5,DC30:DM32,10),BO59&gt;=VLOOKUP(AM5,DC30:DM32,9)),"〇",""))</f>
        <v/>
      </c>
      <c r="BY58" s="164"/>
      <c r="BZ58" s="164"/>
      <c r="CA58" s="164"/>
      <c r="CB58" s="164"/>
      <c r="CC58" s="164" t="s">
        <v>30</v>
      </c>
      <c r="CD58" s="164"/>
      <c r="CE58" s="164"/>
      <c r="CF58" s="164"/>
      <c r="CG58" s="164"/>
      <c r="CH58" s="164" t="str">
        <f>IF(BO59="","",IF(OR(BO59&gt;VLOOKUP(AM5,DC30:DM34,10),BO59&lt;VLOOKUP(AM5,DC30:DM34,9)),"○",""))</f>
        <v/>
      </c>
      <c r="CI58" s="164"/>
      <c r="CJ58" s="164"/>
      <c r="CK58" s="164"/>
      <c r="CL58" s="202"/>
      <c r="CM58" s="212" t="s">
        <v>105</v>
      </c>
      <c r="CN58" s="212"/>
      <c r="CO58" s="213"/>
      <c r="CP58" s="5"/>
      <c r="CQ58" s="5"/>
      <c r="CR58" s="5"/>
      <c r="CS58" s="5"/>
      <c r="CT58" s="10"/>
      <c r="CU58" s="7">
        <v>29</v>
      </c>
      <c r="CV58" s="10"/>
      <c r="CW58" s="7">
        <v>29</v>
      </c>
      <c r="CX58" s="10"/>
      <c r="CY58" s="7"/>
      <c r="CZ58" s="13"/>
      <c r="DA58" s="7" t="s">
        <v>84</v>
      </c>
      <c r="DB58" s="28">
        <f>BO89-BO91</f>
        <v>0</v>
      </c>
      <c r="DC58" s="29">
        <f>BO96-BO98</f>
        <v>0</v>
      </c>
      <c r="DD58" s="7"/>
      <c r="DE58" s="13"/>
      <c r="DF58" s="13"/>
      <c r="DG58" s="13"/>
      <c r="DH58" s="16"/>
      <c r="DI58" s="16"/>
    </row>
    <row r="59" spans="5:113" ht="8.1" customHeight="1" x14ac:dyDescent="0.15">
      <c r="E59" s="250"/>
      <c r="F59" s="251"/>
      <c r="G59" s="149"/>
      <c r="H59" s="150"/>
      <c r="I59" s="150"/>
      <c r="J59" s="150"/>
      <c r="K59" s="150"/>
      <c r="L59" s="151"/>
      <c r="M59" s="155"/>
      <c r="N59" s="156"/>
      <c r="O59" s="156"/>
      <c r="P59" s="156"/>
      <c r="Q59" s="156"/>
      <c r="R59" s="156"/>
      <c r="S59" s="156"/>
      <c r="T59" s="156"/>
      <c r="U59" s="156"/>
      <c r="V59" s="156"/>
      <c r="W59" s="157"/>
      <c r="X59" s="149"/>
      <c r="Y59" s="150"/>
      <c r="Z59" s="150"/>
      <c r="AA59" s="150"/>
      <c r="AB59" s="150"/>
      <c r="AC59" s="150"/>
      <c r="AD59" s="150"/>
      <c r="AE59" s="150"/>
      <c r="AF59" s="150"/>
      <c r="AG59" s="150"/>
      <c r="AH59" s="150"/>
      <c r="AI59" s="150"/>
      <c r="AJ59" s="150"/>
      <c r="AK59" s="151"/>
      <c r="AL59" s="247"/>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5"/>
      <c r="BI59" s="57"/>
      <c r="BJ59" s="226" t="s">
        <v>193</v>
      </c>
      <c r="BK59" s="226"/>
      <c r="BL59" s="226"/>
      <c r="BM59" s="226"/>
      <c r="BN59" s="226"/>
      <c r="BO59" s="161"/>
      <c r="BP59" s="161"/>
      <c r="BQ59" s="161"/>
      <c r="BR59" s="161"/>
      <c r="BS59" s="161"/>
      <c r="BT59" s="161"/>
      <c r="BU59" s="424" t="s">
        <v>54</v>
      </c>
      <c r="BV59" s="424"/>
      <c r="BW59" s="58"/>
      <c r="BX59" s="165"/>
      <c r="BY59" s="166"/>
      <c r="BZ59" s="166"/>
      <c r="CA59" s="166"/>
      <c r="CB59" s="166"/>
      <c r="CC59" s="166"/>
      <c r="CD59" s="166"/>
      <c r="CE59" s="166"/>
      <c r="CF59" s="166"/>
      <c r="CG59" s="166"/>
      <c r="CH59" s="166"/>
      <c r="CI59" s="166"/>
      <c r="CJ59" s="166"/>
      <c r="CK59" s="166"/>
      <c r="CL59" s="203"/>
      <c r="CM59" s="214"/>
      <c r="CN59" s="214"/>
      <c r="CO59" s="215"/>
      <c r="CP59" s="5"/>
      <c r="CQ59" s="5"/>
      <c r="CR59" s="5"/>
      <c r="CS59" s="5"/>
      <c r="CT59" s="5"/>
      <c r="CU59" s="7">
        <v>30</v>
      </c>
      <c r="CV59" s="5"/>
      <c r="CW59" s="7">
        <v>30</v>
      </c>
      <c r="CX59" s="5"/>
      <c r="CZ59" s="13"/>
      <c r="DA59" s="7" t="s">
        <v>85</v>
      </c>
      <c r="DB59" s="22" t="str">
        <f>IF(OR(BO89="",BO91=""),"",IF(DB57&gt;=DB58,"〇","×"))</f>
        <v/>
      </c>
      <c r="DC59" s="25" t="str">
        <f>IF(OR(BO96="",BO98=""),"",IF(DC57&gt;=DC58,"〇","×"))</f>
        <v/>
      </c>
      <c r="DD59" s="7"/>
      <c r="DE59" s="13"/>
      <c r="DF59" s="13"/>
      <c r="DG59" s="13"/>
      <c r="DH59" s="16"/>
    </row>
    <row r="60" spans="5:113" ht="8.1" customHeight="1" x14ac:dyDescent="0.15">
      <c r="E60" s="250"/>
      <c r="F60" s="251"/>
      <c r="G60" s="149"/>
      <c r="H60" s="150"/>
      <c r="I60" s="150"/>
      <c r="J60" s="150"/>
      <c r="K60" s="150"/>
      <c r="L60" s="151"/>
      <c r="M60" s="155"/>
      <c r="N60" s="156"/>
      <c r="O60" s="156"/>
      <c r="P60" s="156"/>
      <c r="Q60" s="156"/>
      <c r="R60" s="156"/>
      <c r="S60" s="156"/>
      <c r="T60" s="156"/>
      <c r="U60" s="156"/>
      <c r="V60" s="156"/>
      <c r="W60" s="157"/>
      <c r="X60" s="149"/>
      <c r="Y60" s="150"/>
      <c r="Z60" s="150"/>
      <c r="AA60" s="150"/>
      <c r="AB60" s="150"/>
      <c r="AC60" s="150"/>
      <c r="AD60" s="150"/>
      <c r="AE60" s="150"/>
      <c r="AF60" s="150"/>
      <c r="AG60" s="150"/>
      <c r="AH60" s="150"/>
      <c r="AI60" s="150"/>
      <c r="AJ60" s="150"/>
      <c r="AK60" s="151"/>
      <c r="AL60" s="149" t="s">
        <v>42</v>
      </c>
      <c r="AM60" s="150"/>
      <c r="AN60" s="150"/>
      <c r="AO60" s="150"/>
      <c r="AP60" s="150"/>
      <c r="AQ60" s="150"/>
      <c r="AR60" s="440" t="str">
        <f>IF(OR(AM5="認定番号",AM5=""),"?",VLOOKUP(AM5,DC30:DR43,8,FALSE))</f>
        <v>±60</v>
      </c>
      <c r="AS60" s="440"/>
      <c r="AT60" s="440"/>
      <c r="AU60" s="440"/>
      <c r="AV60" s="440"/>
      <c r="AW60" s="440"/>
      <c r="AX60" s="440"/>
      <c r="AY60" s="440"/>
      <c r="AZ60" s="440"/>
      <c r="BA60" s="440"/>
      <c r="BB60" s="440"/>
      <c r="BC60" s="440"/>
      <c r="BD60" s="150" t="s">
        <v>54</v>
      </c>
      <c r="BE60" s="150"/>
      <c r="BF60" s="150"/>
      <c r="BG60" s="150"/>
      <c r="BH60" s="87"/>
      <c r="BI60" s="57"/>
      <c r="BJ60" s="226"/>
      <c r="BK60" s="226"/>
      <c r="BL60" s="226"/>
      <c r="BM60" s="226"/>
      <c r="BN60" s="226"/>
      <c r="BO60" s="162"/>
      <c r="BP60" s="162"/>
      <c r="BQ60" s="162"/>
      <c r="BR60" s="162"/>
      <c r="BS60" s="162"/>
      <c r="BT60" s="162"/>
      <c r="BU60" s="424"/>
      <c r="BV60" s="424"/>
      <c r="BW60" s="58"/>
      <c r="BX60" s="165"/>
      <c r="BY60" s="166"/>
      <c r="BZ60" s="166"/>
      <c r="CA60" s="166"/>
      <c r="CB60" s="166"/>
      <c r="CC60" s="166"/>
      <c r="CD60" s="166"/>
      <c r="CE60" s="166"/>
      <c r="CF60" s="166"/>
      <c r="CG60" s="166"/>
      <c r="CH60" s="166"/>
      <c r="CI60" s="166"/>
      <c r="CJ60" s="166"/>
      <c r="CK60" s="166"/>
      <c r="CL60" s="203"/>
      <c r="CM60" s="214"/>
      <c r="CN60" s="214"/>
      <c r="CO60" s="215"/>
      <c r="CP60" s="13"/>
      <c r="CQ60" s="5"/>
      <c r="CR60" s="5"/>
      <c r="CS60" s="5"/>
      <c r="CT60" s="5"/>
      <c r="CU60" s="7">
        <v>31</v>
      </c>
      <c r="CV60" s="5"/>
      <c r="CW60" s="7">
        <v>31</v>
      </c>
      <c r="CX60" s="5"/>
      <c r="CZ60" s="13"/>
      <c r="DA60" s="7" t="s">
        <v>89</v>
      </c>
      <c r="DB60" s="22" t="str">
        <f>IF(OR(DB56="",DB59=""),"",IF(AND(DB56="〇",DB59="〇"),"〇","×"))</f>
        <v/>
      </c>
      <c r="DC60" s="25" t="str">
        <f>IF(OR(DC56="",DC59=""),"",IF(AND(DC56="〇",DC59="〇"),"〇","×"))</f>
        <v/>
      </c>
      <c r="DD60" s="17"/>
      <c r="DE60" s="13"/>
      <c r="DF60" s="13"/>
      <c r="DG60" s="13"/>
      <c r="DH60" s="16"/>
    </row>
    <row r="61" spans="5:113" ht="8.1" customHeight="1" x14ac:dyDescent="0.15">
      <c r="E61" s="250"/>
      <c r="F61" s="251"/>
      <c r="G61" s="149"/>
      <c r="H61" s="150"/>
      <c r="I61" s="150"/>
      <c r="J61" s="150"/>
      <c r="K61" s="150"/>
      <c r="L61" s="151"/>
      <c r="M61" s="235"/>
      <c r="N61" s="236"/>
      <c r="O61" s="236"/>
      <c r="P61" s="236"/>
      <c r="Q61" s="236"/>
      <c r="R61" s="236"/>
      <c r="S61" s="236"/>
      <c r="T61" s="236"/>
      <c r="U61" s="236"/>
      <c r="V61" s="236"/>
      <c r="W61" s="237"/>
      <c r="X61" s="152"/>
      <c r="Y61" s="153"/>
      <c r="Z61" s="153"/>
      <c r="AA61" s="153"/>
      <c r="AB61" s="153"/>
      <c r="AC61" s="153"/>
      <c r="AD61" s="153"/>
      <c r="AE61" s="153"/>
      <c r="AF61" s="153"/>
      <c r="AG61" s="153"/>
      <c r="AH61" s="153"/>
      <c r="AI61" s="153"/>
      <c r="AJ61" s="153"/>
      <c r="AK61" s="154"/>
      <c r="AL61" s="152"/>
      <c r="AM61" s="153"/>
      <c r="AN61" s="153"/>
      <c r="AO61" s="153"/>
      <c r="AP61" s="153"/>
      <c r="AQ61" s="153"/>
      <c r="AR61" s="440"/>
      <c r="AS61" s="440"/>
      <c r="AT61" s="440"/>
      <c r="AU61" s="440"/>
      <c r="AV61" s="440"/>
      <c r="AW61" s="440"/>
      <c r="AX61" s="440"/>
      <c r="AY61" s="440"/>
      <c r="AZ61" s="440"/>
      <c r="BA61" s="440"/>
      <c r="BB61" s="440"/>
      <c r="BC61" s="440"/>
      <c r="BD61" s="150"/>
      <c r="BE61" s="150"/>
      <c r="BF61" s="150"/>
      <c r="BG61" s="150"/>
      <c r="BH61" s="87"/>
      <c r="BI61" s="57"/>
      <c r="BJ61" s="34"/>
      <c r="BK61" s="43"/>
      <c r="BL61" s="43"/>
      <c r="BM61" s="43"/>
      <c r="BN61" s="88"/>
      <c r="BO61" s="88"/>
      <c r="BP61" s="88"/>
      <c r="BQ61" s="88"/>
      <c r="BR61" s="88"/>
      <c r="BS61" s="89"/>
      <c r="BT61" s="89"/>
      <c r="BU61" s="89"/>
      <c r="BV61" s="63"/>
      <c r="BW61" s="64"/>
      <c r="BX61" s="167"/>
      <c r="BY61" s="168"/>
      <c r="BZ61" s="168"/>
      <c r="CA61" s="168"/>
      <c r="CB61" s="168"/>
      <c r="CC61" s="168"/>
      <c r="CD61" s="168"/>
      <c r="CE61" s="168"/>
      <c r="CF61" s="168"/>
      <c r="CG61" s="168"/>
      <c r="CH61" s="168"/>
      <c r="CI61" s="168"/>
      <c r="CJ61" s="168"/>
      <c r="CK61" s="168"/>
      <c r="CL61" s="371"/>
      <c r="CM61" s="216"/>
      <c r="CN61" s="216"/>
      <c r="CO61" s="217"/>
      <c r="CP61" s="13"/>
      <c r="CQ61" s="5"/>
      <c r="CR61" s="5"/>
      <c r="CS61" s="5"/>
      <c r="CT61" s="5"/>
      <c r="CU61" s="7">
        <v>32</v>
      </c>
      <c r="CV61" s="5"/>
      <c r="CW61" s="5"/>
      <c r="CX61" s="5"/>
      <c r="CZ61" s="13"/>
      <c r="DA61" s="13"/>
      <c r="DB61" s="13"/>
      <c r="DC61" s="13"/>
      <c r="DD61" s="13"/>
      <c r="DE61" s="16"/>
      <c r="DF61" s="16"/>
      <c r="DG61" s="16"/>
      <c r="DH61" s="16"/>
    </row>
    <row r="62" spans="5:113" ht="8.1" customHeight="1" x14ac:dyDescent="0.15">
      <c r="E62" s="250"/>
      <c r="F62" s="251"/>
      <c r="G62" s="149"/>
      <c r="H62" s="150"/>
      <c r="I62" s="150"/>
      <c r="J62" s="150"/>
      <c r="K62" s="150"/>
      <c r="L62" s="151"/>
      <c r="M62" s="155" t="s">
        <v>65</v>
      </c>
      <c r="N62" s="156"/>
      <c r="O62" s="156"/>
      <c r="P62" s="156"/>
      <c r="Q62" s="156"/>
      <c r="R62" s="156"/>
      <c r="S62" s="156"/>
      <c r="T62" s="156"/>
      <c r="U62" s="156"/>
      <c r="V62" s="156"/>
      <c r="W62" s="157"/>
      <c r="X62" s="155" t="s">
        <v>60</v>
      </c>
      <c r="Y62" s="156"/>
      <c r="Z62" s="156"/>
      <c r="AA62" s="156"/>
      <c r="AB62" s="156"/>
      <c r="AC62" s="156"/>
      <c r="AD62" s="156"/>
      <c r="AE62" s="156"/>
      <c r="AF62" s="156"/>
      <c r="AG62" s="156"/>
      <c r="AH62" s="156"/>
      <c r="AI62" s="156"/>
      <c r="AJ62" s="156"/>
      <c r="AK62" s="157"/>
      <c r="AL62" s="347" t="s">
        <v>66</v>
      </c>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9"/>
      <c r="BI62" s="83"/>
      <c r="BJ62" s="368" t="s">
        <v>194</v>
      </c>
      <c r="BK62" s="368"/>
      <c r="BL62" s="368"/>
      <c r="BM62" s="368"/>
      <c r="BN62" s="387"/>
      <c r="BO62" s="387"/>
      <c r="BP62" s="387"/>
      <c r="BQ62" s="387"/>
      <c r="BR62" s="387"/>
      <c r="BS62" s="387"/>
      <c r="BT62" s="369" t="s">
        <v>58</v>
      </c>
      <c r="BU62" s="369"/>
      <c r="BV62" s="369"/>
      <c r="BW62" s="58"/>
      <c r="BX62" s="163" t="str">
        <f>IF(BN62="","",IF(10&gt;=BN62,"〇",""))</f>
        <v/>
      </c>
      <c r="BY62" s="164"/>
      <c r="BZ62" s="164"/>
      <c r="CA62" s="164"/>
      <c r="CB62" s="164"/>
      <c r="CC62" s="164" t="s">
        <v>67</v>
      </c>
      <c r="CD62" s="372"/>
      <c r="CE62" s="372"/>
      <c r="CF62" s="372"/>
      <c r="CG62" s="372"/>
      <c r="CH62" s="164" t="str">
        <f>IF(BN62="","",IF(BN62&gt;10,"〇",""))</f>
        <v/>
      </c>
      <c r="CI62" s="164"/>
      <c r="CJ62" s="164"/>
      <c r="CK62" s="164"/>
      <c r="CL62" s="202"/>
      <c r="CM62" s="212" t="s">
        <v>106</v>
      </c>
      <c r="CN62" s="212"/>
      <c r="CO62" s="213"/>
      <c r="CP62" s="13"/>
      <c r="CQ62" s="5"/>
      <c r="CR62" s="5"/>
      <c r="CS62" s="5"/>
      <c r="CT62" s="5"/>
      <c r="CU62" s="5"/>
      <c r="CV62" s="5"/>
      <c r="CW62" s="5"/>
      <c r="CX62" s="5"/>
      <c r="CY62" s="13"/>
      <c r="DA62" s="13"/>
      <c r="DB62" s="13"/>
      <c r="DC62" s="13"/>
      <c r="DD62" s="13"/>
      <c r="DE62" s="16"/>
      <c r="DF62" s="16"/>
      <c r="DG62" s="16"/>
      <c r="DH62" s="16"/>
    </row>
    <row r="63" spans="5:113" ht="8.1" customHeight="1" x14ac:dyDescent="0.15">
      <c r="E63" s="250"/>
      <c r="F63" s="251"/>
      <c r="G63" s="149"/>
      <c r="H63" s="150"/>
      <c r="I63" s="150"/>
      <c r="J63" s="150"/>
      <c r="K63" s="150"/>
      <c r="L63" s="151"/>
      <c r="M63" s="155"/>
      <c r="N63" s="156"/>
      <c r="O63" s="156"/>
      <c r="P63" s="156"/>
      <c r="Q63" s="156"/>
      <c r="R63" s="156"/>
      <c r="S63" s="156"/>
      <c r="T63" s="156"/>
      <c r="U63" s="156"/>
      <c r="V63" s="156"/>
      <c r="W63" s="157"/>
      <c r="X63" s="155"/>
      <c r="Y63" s="156"/>
      <c r="Z63" s="156"/>
      <c r="AA63" s="156"/>
      <c r="AB63" s="156"/>
      <c r="AC63" s="156"/>
      <c r="AD63" s="156"/>
      <c r="AE63" s="156"/>
      <c r="AF63" s="156"/>
      <c r="AG63" s="156"/>
      <c r="AH63" s="156"/>
      <c r="AI63" s="156"/>
      <c r="AJ63" s="156"/>
      <c r="AK63" s="157"/>
      <c r="AL63" s="247"/>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5"/>
      <c r="BI63" s="57"/>
      <c r="BJ63" s="369"/>
      <c r="BK63" s="369"/>
      <c r="BL63" s="369"/>
      <c r="BM63" s="369"/>
      <c r="BN63" s="326"/>
      <c r="BO63" s="326"/>
      <c r="BP63" s="326"/>
      <c r="BQ63" s="326"/>
      <c r="BR63" s="326"/>
      <c r="BS63" s="326"/>
      <c r="BT63" s="369"/>
      <c r="BU63" s="369"/>
      <c r="BV63" s="369"/>
      <c r="BW63" s="58"/>
      <c r="BX63" s="165"/>
      <c r="BY63" s="166"/>
      <c r="BZ63" s="166"/>
      <c r="CA63" s="166"/>
      <c r="CB63" s="166"/>
      <c r="CC63" s="373"/>
      <c r="CD63" s="373"/>
      <c r="CE63" s="373"/>
      <c r="CF63" s="373"/>
      <c r="CG63" s="373"/>
      <c r="CH63" s="166"/>
      <c r="CI63" s="166"/>
      <c r="CJ63" s="166"/>
      <c r="CK63" s="166"/>
      <c r="CL63" s="203"/>
      <c r="CM63" s="214"/>
      <c r="CN63" s="214"/>
      <c r="CO63" s="215"/>
      <c r="CP63" s="13"/>
      <c r="CQ63" s="5"/>
      <c r="CR63" s="5"/>
      <c r="CS63" s="5"/>
      <c r="CT63" s="5"/>
      <c r="CU63" s="5"/>
      <c r="CV63" s="5"/>
      <c r="CW63" s="5"/>
      <c r="CX63" s="5"/>
      <c r="CY63" s="13"/>
      <c r="DA63" s="13"/>
      <c r="DB63" s="14" t="s">
        <v>95</v>
      </c>
      <c r="DC63" s="15"/>
      <c r="DD63" s="8"/>
      <c r="DE63" s="16"/>
      <c r="DF63" s="16"/>
      <c r="DG63" s="16"/>
      <c r="DH63" s="16"/>
    </row>
    <row r="64" spans="5:113" ht="8.1" customHeight="1" x14ac:dyDescent="0.15">
      <c r="E64" s="252"/>
      <c r="F64" s="253"/>
      <c r="G64" s="230"/>
      <c r="H64" s="231"/>
      <c r="I64" s="231"/>
      <c r="J64" s="231"/>
      <c r="K64" s="231"/>
      <c r="L64" s="232"/>
      <c r="M64" s="158"/>
      <c r="N64" s="159"/>
      <c r="O64" s="159"/>
      <c r="P64" s="159"/>
      <c r="Q64" s="159"/>
      <c r="R64" s="159"/>
      <c r="S64" s="159"/>
      <c r="T64" s="159"/>
      <c r="U64" s="159"/>
      <c r="V64" s="159"/>
      <c r="W64" s="160"/>
      <c r="X64" s="158"/>
      <c r="Y64" s="159"/>
      <c r="Z64" s="159"/>
      <c r="AA64" s="159"/>
      <c r="AB64" s="159"/>
      <c r="AC64" s="159"/>
      <c r="AD64" s="159"/>
      <c r="AE64" s="159"/>
      <c r="AF64" s="159"/>
      <c r="AG64" s="159"/>
      <c r="AH64" s="159"/>
      <c r="AI64" s="159"/>
      <c r="AJ64" s="159"/>
      <c r="AK64" s="160"/>
      <c r="AL64" s="248"/>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7"/>
      <c r="BI64" s="80"/>
      <c r="BJ64" s="81"/>
      <c r="BK64" s="81"/>
      <c r="BL64" s="81"/>
      <c r="BM64" s="90"/>
      <c r="BN64" s="90"/>
      <c r="BO64" s="90"/>
      <c r="BP64" s="90"/>
      <c r="BQ64" s="90"/>
      <c r="BR64" s="90"/>
      <c r="BS64" s="90"/>
      <c r="BT64" s="90"/>
      <c r="BU64" s="91"/>
      <c r="BV64" s="91"/>
      <c r="BW64" s="58"/>
      <c r="BX64" s="327"/>
      <c r="BY64" s="314"/>
      <c r="BZ64" s="314"/>
      <c r="CA64" s="314"/>
      <c r="CB64" s="314"/>
      <c r="CC64" s="374"/>
      <c r="CD64" s="374"/>
      <c r="CE64" s="374"/>
      <c r="CF64" s="374"/>
      <c r="CG64" s="374"/>
      <c r="CH64" s="314"/>
      <c r="CI64" s="314"/>
      <c r="CJ64" s="314"/>
      <c r="CK64" s="314"/>
      <c r="CL64" s="315"/>
      <c r="CM64" s="216"/>
      <c r="CN64" s="216"/>
      <c r="CO64" s="217"/>
      <c r="CP64" s="13"/>
      <c r="CQ64" s="5"/>
      <c r="CR64" s="5"/>
      <c r="CS64" s="5"/>
      <c r="CT64" s="5"/>
      <c r="CU64" s="5"/>
      <c r="CV64" s="5"/>
      <c r="CW64" s="5"/>
      <c r="CX64" s="5"/>
      <c r="CY64" s="13"/>
      <c r="DA64" s="7" t="s">
        <v>94</v>
      </c>
      <c r="DB64" s="22" t="str">
        <f>IF(BP114="","",IF(BP114&lt;=150,"〇","×"))</f>
        <v/>
      </c>
      <c r="DC64" s="17"/>
      <c r="DD64" s="7"/>
      <c r="DE64" s="13"/>
      <c r="DF64" s="13"/>
      <c r="DG64" s="13"/>
      <c r="DH64" s="16"/>
    </row>
    <row r="65" spans="5:112" ht="8.1" customHeight="1" x14ac:dyDescent="0.15">
      <c r="E65" s="238" t="s">
        <v>143</v>
      </c>
      <c r="F65" s="249"/>
      <c r="G65" s="282" t="s">
        <v>2</v>
      </c>
      <c r="H65" s="245"/>
      <c r="I65" s="245"/>
      <c r="J65" s="245"/>
      <c r="K65" s="245"/>
      <c r="L65" s="246"/>
      <c r="M65" s="297" t="s">
        <v>17</v>
      </c>
      <c r="N65" s="298"/>
      <c r="O65" s="298"/>
      <c r="P65" s="298"/>
      <c r="Q65" s="298"/>
      <c r="R65" s="298"/>
      <c r="S65" s="298"/>
      <c r="T65" s="298"/>
      <c r="U65" s="298"/>
      <c r="V65" s="298"/>
      <c r="W65" s="299"/>
      <c r="X65" s="263" t="s">
        <v>8</v>
      </c>
      <c r="Y65" s="263"/>
      <c r="Z65" s="263"/>
      <c r="AA65" s="263"/>
      <c r="AB65" s="263"/>
      <c r="AC65" s="263"/>
      <c r="AD65" s="263"/>
      <c r="AE65" s="263"/>
      <c r="AF65" s="263"/>
      <c r="AG65" s="263"/>
      <c r="AH65" s="263"/>
      <c r="AI65" s="263"/>
      <c r="AJ65" s="263"/>
      <c r="AK65" s="263"/>
      <c r="AL65" s="263" t="s">
        <v>124</v>
      </c>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75"/>
      <c r="BY65" s="197"/>
      <c r="BZ65" s="197"/>
      <c r="CA65" s="197"/>
      <c r="CB65" s="197"/>
      <c r="CC65" s="171" t="s">
        <v>29</v>
      </c>
      <c r="CD65" s="421"/>
      <c r="CE65" s="421"/>
      <c r="CF65" s="421"/>
      <c r="CG65" s="421"/>
      <c r="CH65" s="197"/>
      <c r="CI65" s="197"/>
      <c r="CJ65" s="197"/>
      <c r="CK65" s="197"/>
      <c r="CL65" s="198"/>
      <c r="CM65" s="212" t="s">
        <v>102</v>
      </c>
      <c r="CN65" s="212"/>
      <c r="CO65" s="213"/>
      <c r="CP65" s="13"/>
      <c r="CQ65" s="19"/>
      <c r="CR65" s="5"/>
      <c r="CS65" s="5"/>
      <c r="CT65" s="5"/>
      <c r="CU65" s="5"/>
      <c r="CV65" s="5"/>
      <c r="CW65" s="5"/>
      <c r="CX65" s="5"/>
      <c r="CY65" s="13"/>
      <c r="DA65" s="7" t="s">
        <v>58</v>
      </c>
      <c r="DB65" s="28" t="str">
        <f>IF(BP116="","",IF(BP116&lt;=10,"〇","×"))</f>
        <v/>
      </c>
      <c r="DC65" s="18"/>
      <c r="DD65" s="7"/>
      <c r="DE65" s="13"/>
      <c r="DF65" s="13"/>
      <c r="DG65" s="13"/>
      <c r="DH65" s="16"/>
    </row>
    <row r="66" spans="5:112" ht="8.1" customHeight="1" x14ac:dyDescent="0.15">
      <c r="E66" s="252"/>
      <c r="F66" s="253"/>
      <c r="G66" s="158"/>
      <c r="H66" s="159"/>
      <c r="I66" s="159"/>
      <c r="J66" s="159"/>
      <c r="K66" s="159"/>
      <c r="L66" s="160"/>
      <c r="M66" s="300"/>
      <c r="N66" s="301"/>
      <c r="O66" s="301"/>
      <c r="P66" s="301"/>
      <c r="Q66" s="301"/>
      <c r="R66" s="301"/>
      <c r="S66" s="301"/>
      <c r="T66" s="301"/>
      <c r="U66" s="301"/>
      <c r="V66" s="301"/>
      <c r="W66" s="302"/>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3"/>
      <c r="BE66" s="483"/>
      <c r="BF66" s="483"/>
      <c r="BG66" s="483"/>
      <c r="BH66" s="483"/>
      <c r="BI66" s="483"/>
      <c r="BJ66" s="483"/>
      <c r="BK66" s="483"/>
      <c r="BL66" s="483"/>
      <c r="BM66" s="483"/>
      <c r="BN66" s="483"/>
      <c r="BO66" s="483"/>
      <c r="BP66" s="483"/>
      <c r="BQ66" s="483"/>
      <c r="BR66" s="483"/>
      <c r="BS66" s="483"/>
      <c r="BT66" s="483"/>
      <c r="BU66" s="483"/>
      <c r="BV66" s="483"/>
      <c r="BW66" s="483"/>
      <c r="BX66" s="278"/>
      <c r="BY66" s="279"/>
      <c r="BZ66" s="279"/>
      <c r="CA66" s="279"/>
      <c r="CB66" s="279"/>
      <c r="CC66" s="422"/>
      <c r="CD66" s="422"/>
      <c r="CE66" s="422"/>
      <c r="CF66" s="422"/>
      <c r="CG66" s="422"/>
      <c r="CH66" s="279"/>
      <c r="CI66" s="279"/>
      <c r="CJ66" s="279"/>
      <c r="CK66" s="279"/>
      <c r="CL66" s="316"/>
      <c r="CM66" s="216"/>
      <c r="CN66" s="216"/>
      <c r="CO66" s="217"/>
      <c r="CP66" s="13"/>
      <c r="CQ66" s="19"/>
      <c r="CR66" s="5"/>
      <c r="CS66" s="5"/>
      <c r="CT66" s="5"/>
      <c r="CU66" s="5"/>
      <c r="CV66" s="5"/>
      <c r="CW66" s="5"/>
      <c r="CX66" s="5"/>
      <c r="CY66" s="13"/>
      <c r="DA66" s="7"/>
      <c r="DB66" s="7"/>
      <c r="DC66" s="17"/>
      <c r="DD66" s="7"/>
      <c r="DE66" s="13"/>
      <c r="DF66" s="13"/>
      <c r="DG66" s="13"/>
      <c r="DH66" s="16"/>
    </row>
    <row r="67" spans="5:112" ht="8.1" customHeight="1" x14ac:dyDescent="0.15">
      <c r="E67" s="238" t="s">
        <v>144</v>
      </c>
      <c r="F67" s="249"/>
      <c r="G67" s="282" t="s">
        <v>28</v>
      </c>
      <c r="H67" s="245"/>
      <c r="I67" s="245"/>
      <c r="J67" s="245"/>
      <c r="K67" s="245"/>
      <c r="L67" s="246"/>
      <c r="M67" s="244" t="s">
        <v>32</v>
      </c>
      <c r="N67" s="212"/>
      <c r="O67" s="212"/>
      <c r="P67" s="212"/>
      <c r="Q67" s="212"/>
      <c r="R67" s="212"/>
      <c r="S67" s="212"/>
      <c r="T67" s="212"/>
      <c r="U67" s="212"/>
      <c r="V67" s="212"/>
      <c r="W67" s="213"/>
      <c r="X67" s="282" t="s">
        <v>8</v>
      </c>
      <c r="Y67" s="245"/>
      <c r="Z67" s="245"/>
      <c r="AA67" s="245"/>
      <c r="AB67" s="245"/>
      <c r="AC67" s="245"/>
      <c r="AD67" s="245"/>
      <c r="AE67" s="245"/>
      <c r="AF67" s="245"/>
      <c r="AG67" s="245"/>
      <c r="AH67" s="245"/>
      <c r="AI67" s="245"/>
      <c r="AJ67" s="245"/>
      <c r="AK67" s="246"/>
      <c r="AL67" s="244" t="s">
        <v>190</v>
      </c>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3"/>
      <c r="BI67" s="46"/>
      <c r="BJ67" s="423" t="s">
        <v>116</v>
      </c>
      <c r="BK67" s="423"/>
      <c r="BL67" s="423"/>
      <c r="BM67" s="47"/>
      <c r="BN67" s="47"/>
      <c r="BO67" s="47"/>
      <c r="BP67" s="47"/>
      <c r="BQ67" s="47"/>
      <c r="BR67" s="47"/>
      <c r="BS67" s="47"/>
      <c r="BT67" s="47"/>
      <c r="BU67" s="47"/>
      <c r="BV67" s="47"/>
      <c r="BW67" s="48"/>
      <c r="BX67" s="175" t="str">
        <f>IF(OR(BL69=DG29,BL69=""),"",IF(AQ70=BL69,"〇",""))</f>
        <v/>
      </c>
      <c r="BY67" s="176"/>
      <c r="BZ67" s="176"/>
      <c r="CA67" s="176"/>
      <c r="CB67" s="176"/>
      <c r="CC67" s="171" t="s">
        <v>29</v>
      </c>
      <c r="CD67" s="171"/>
      <c r="CE67" s="171"/>
      <c r="CF67" s="171"/>
      <c r="CG67" s="171"/>
      <c r="CH67" s="171" t="str">
        <f>IF(OR(BL69=DG29,BL69=""),"",IF(AQ70=BL69,"","〇"))</f>
        <v/>
      </c>
      <c r="CI67" s="171"/>
      <c r="CJ67" s="171"/>
      <c r="CK67" s="171"/>
      <c r="CL67" s="370"/>
      <c r="CM67" s="344" t="s">
        <v>117</v>
      </c>
      <c r="CN67" s="212"/>
      <c r="CO67" s="213"/>
      <c r="CP67" s="13"/>
      <c r="CQ67" s="5"/>
      <c r="CR67" s="5"/>
      <c r="CS67" s="5"/>
      <c r="CT67" s="5"/>
      <c r="CU67" s="5"/>
      <c r="CV67" s="5"/>
      <c r="CW67" s="5"/>
      <c r="CX67" s="5"/>
      <c r="CY67" s="13"/>
      <c r="DA67" s="7"/>
      <c r="DB67" s="7"/>
      <c r="DC67" s="17"/>
      <c r="DD67" s="7"/>
      <c r="DE67" s="13"/>
      <c r="DF67" s="13"/>
      <c r="DG67" s="13"/>
      <c r="DH67" s="16"/>
    </row>
    <row r="68" spans="5:112" ht="8.1" customHeight="1" x14ac:dyDescent="0.15">
      <c r="E68" s="250"/>
      <c r="F68" s="251"/>
      <c r="G68" s="155"/>
      <c r="H68" s="156"/>
      <c r="I68" s="156"/>
      <c r="J68" s="156"/>
      <c r="K68" s="156"/>
      <c r="L68" s="157"/>
      <c r="M68" s="247"/>
      <c r="N68" s="214"/>
      <c r="O68" s="214"/>
      <c r="P68" s="214"/>
      <c r="Q68" s="214"/>
      <c r="R68" s="214"/>
      <c r="S68" s="214"/>
      <c r="T68" s="214"/>
      <c r="U68" s="214"/>
      <c r="V68" s="214"/>
      <c r="W68" s="215"/>
      <c r="X68" s="155"/>
      <c r="Y68" s="156"/>
      <c r="Z68" s="156"/>
      <c r="AA68" s="156"/>
      <c r="AB68" s="156"/>
      <c r="AC68" s="156"/>
      <c r="AD68" s="156"/>
      <c r="AE68" s="156"/>
      <c r="AF68" s="156"/>
      <c r="AG68" s="156"/>
      <c r="AH68" s="156"/>
      <c r="AI68" s="156"/>
      <c r="AJ68" s="156"/>
      <c r="AK68" s="157"/>
      <c r="AL68" s="247"/>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5"/>
      <c r="BI68" s="50"/>
      <c r="BJ68" s="226"/>
      <c r="BK68" s="226"/>
      <c r="BL68" s="226"/>
      <c r="BM68" s="44"/>
      <c r="BN68" s="44"/>
      <c r="BO68" s="44"/>
      <c r="BP68" s="44"/>
      <c r="BQ68" s="44"/>
      <c r="BR68" s="44"/>
      <c r="BS68" s="44"/>
      <c r="BT68" s="44"/>
      <c r="BU68" s="44"/>
      <c r="BV68" s="44"/>
      <c r="BW68" s="51"/>
      <c r="BX68" s="177"/>
      <c r="BY68" s="178"/>
      <c r="BZ68" s="178"/>
      <c r="CA68" s="178"/>
      <c r="CB68" s="178"/>
      <c r="CC68" s="166"/>
      <c r="CD68" s="166"/>
      <c r="CE68" s="166"/>
      <c r="CF68" s="166"/>
      <c r="CG68" s="166"/>
      <c r="CH68" s="166"/>
      <c r="CI68" s="166"/>
      <c r="CJ68" s="166"/>
      <c r="CK68" s="166"/>
      <c r="CL68" s="203"/>
      <c r="CM68" s="345"/>
      <c r="CN68" s="214"/>
      <c r="CO68" s="215"/>
      <c r="CP68" s="13"/>
      <c r="CQ68" s="5"/>
      <c r="CR68" s="5"/>
      <c r="CS68" s="5"/>
      <c r="CT68" s="5"/>
      <c r="CU68" s="5"/>
      <c r="CV68" s="5"/>
      <c r="CW68" s="5"/>
      <c r="CX68" s="5"/>
      <c r="CY68" s="13"/>
      <c r="DA68" s="13"/>
      <c r="DB68" s="13"/>
      <c r="DC68" s="13"/>
      <c r="DD68" s="13"/>
      <c r="DE68" s="13"/>
      <c r="DF68" s="13"/>
      <c r="DG68" s="13"/>
      <c r="DH68" s="13"/>
    </row>
    <row r="69" spans="5:112" ht="8.1" customHeight="1" x14ac:dyDescent="0.15">
      <c r="E69" s="250"/>
      <c r="F69" s="251"/>
      <c r="G69" s="155"/>
      <c r="H69" s="156"/>
      <c r="I69" s="156"/>
      <c r="J69" s="156"/>
      <c r="K69" s="156"/>
      <c r="L69" s="157"/>
      <c r="M69" s="247"/>
      <c r="N69" s="214"/>
      <c r="O69" s="214"/>
      <c r="P69" s="214"/>
      <c r="Q69" s="214"/>
      <c r="R69" s="214"/>
      <c r="S69" s="214"/>
      <c r="T69" s="214"/>
      <c r="U69" s="214"/>
      <c r="V69" s="214"/>
      <c r="W69" s="215"/>
      <c r="X69" s="155"/>
      <c r="Y69" s="156"/>
      <c r="Z69" s="156"/>
      <c r="AA69" s="156"/>
      <c r="AB69" s="156"/>
      <c r="AC69" s="156"/>
      <c r="AD69" s="156"/>
      <c r="AE69" s="156"/>
      <c r="AF69" s="156"/>
      <c r="AG69" s="156"/>
      <c r="AH69" s="156"/>
      <c r="AI69" s="156"/>
      <c r="AJ69" s="156"/>
      <c r="AK69" s="157"/>
      <c r="AL69" s="247"/>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5"/>
      <c r="BI69" s="50"/>
      <c r="BJ69" s="44"/>
      <c r="BK69" s="44"/>
      <c r="BL69" s="311"/>
      <c r="BM69" s="311"/>
      <c r="BN69" s="311"/>
      <c r="BO69" s="311"/>
      <c r="BP69" s="311"/>
      <c r="BQ69" s="311"/>
      <c r="BR69" s="311"/>
      <c r="BS69" s="311"/>
      <c r="BT69" s="226" t="s">
        <v>47</v>
      </c>
      <c r="BU69" s="226"/>
      <c r="BV69" s="226"/>
      <c r="BW69" s="51"/>
      <c r="BX69" s="177"/>
      <c r="BY69" s="178"/>
      <c r="BZ69" s="178"/>
      <c r="CA69" s="178"/>
      <c r="CB69" s="178"/>
      <c r="CC69" s="166"/>
      <c r="CD69" s="166"/>
      <c r="CE69" s="166"/>
      <c r="CF69" s="166"/>
      <c r="CG69" s="166"/>
      <c r="CH69" s="166"/>
      <c r="CI69" s="166"/>
      <c r="CJ69" s="166"/>
      <c r="CK69" s="166"/>
      <c r="CL69" s="203"/>
      <c r="CM69" s="345"/>
      <c r="CN69" s="214"/>
      <c r="CO69" s="215"/>
      <c r="CP69" s="5"/>
      <c r="CQ69" s="5"/>
      <c r="CR69" s="5"/>
      <c r="CS69" s="5"/>
      <c r="CT69" s="5"/>
      <c r="CU69" s="5"/>
      <c r="CV69" s="5"/>
      <c r="CW69" s="5"/>
      <c r="CX69" s="5"/>
      <c r="CY69" s="13"/>
      <c r="DA69" s="13"/>
      <c r="DB69" s="13"/>
      <c r="DC69" s="13"/>
      <c r="DD69" s="13"/>
      <c r="DE69" s="13"/>
      <c r="DF69" s="13"/>
      <c r="DG69" s="13"/>
      <c r="DH69" s="13"/>
    </row>
    <row r="70" spans="5:112" ht="8.1" customHeight="1" x14ac:dyDescent="0.15">
      <c r="E70" s="250"/>
      <c r="F70" s="251"/>
      <c r="G70" s="155"/>
      <c r="H70" s="156"/>
      <c r="I70" s="156"/>
      <c r="J70" s="156"/>
      <c r="K70" s="156"/>
      <c r="L70" s="157"/>
      <c r="M70" s="247"/>
      <c r="N70" s="214"/>
      <c r="O70" s="214"/>
      <c r="P70" s="214"/>
      <c r="Q70" s="214"/>
      <c r="R70" s="214"/>
      <c r="S70" s="214"/>
      <c r="T70" s="214"/>
      <c r="U70" s="214"/>
      <c r="V70" s="214"/>
      <c r="W70" s="215"/>
      <c r="X70" s="155"/>
      <c r="Y70" s="156"/>
      <c r="Z70" s="156"/>
      <c r="AA70" s="156"/>
      <c r="AB70" s="156"/>
      <c r="AC70" s="156"/>
      <c r="AD70" s="156"/>
      <c r="AE70" s="156"/>
      <c r="AF70" s="156"/>
      <c r="AG70" s="156"/>
      <c r="AH70" s="156"/>
      <c r="AI70" s="156"/>
      <c r="AJ70" s="156"/>
      <c r="AK70" s="157"/>
      <c r="AL70" s="92"/>
      <c r="AM70" s="150" t="s">
        <v>116</v>
      </c>
      <c r="AN70" s="150"/>
      <c r="AO70" s="150"/>
      <c r="AP70" s="150"/>
      <c r="AQ70" s="440" t="str">
        <f>IF(OR(AM5=DC29,AM5=""),"?",VLOOKUP(AM5,DC29:DR43,5,FALSE))</f>
        <v>20229AAA</v>
      </c>
      <c r="AR70" s="440"/>
      <c r="AS70" s="440"/>
      <c r="AT70" s="440"/>
      <c r="AU70" s="440"/>
      <c r="AV70" s="440"/>
      <c r="AW70" s="440"/>
      <c r="AX70" s="440"/>
      <c r="AY70" s="440"/>
      <c r="AZ70" s="440"/>
      <c r="BA70" s="440"/>
      <c r="BB70" s="440"/>
      <c r="BC70" s="440"/>
      <c r="BD70" s="150" t="s">
        <v>47</v>
      </c>
      <c r="BE70" s="150"/>
      <c r="BF70" s="150"/>
      <c r="BG70" s="150"/>
      <c r="BH70" s="93"/>
      <c r="BI70" s="50"/>
      <c r="BJ70" s="44"/>
      <c r="BK70" s="44"/>
      <c r="BL70" s="312"/>
      <c r="BM70" s="312"/>
      <c r="BN70" s="312"/>
      <c r="BO70" s="312"/>
      <c r="BP70" s="312"/>
      <c r="BQ70" s="312"/>
      <c r="BR70" s="312"/>
      <c r="BS70" s="312"/>
      <c r="BT70" s="226"/>
      <c r="BU70" s="226"/>
      <c r="BV70" s="226"/>
      <c r="BW70" s="51"/>
      <c r="BX70" s="177"/>
      <c r="BY70" s="178"/>
      <c r="BZ70" s="178"/>
      <c r="CA70" s="178"/>
      <c r="CB70" s="178"/>
      <c r="CC70" s="166"/>
      <c r="CD70" s="166"/>
      <c r="CE70" s="166"/>
      <c r="CF70" s="166"/>
      <c r="CG70" s="166"/>
      <c r="CH70" s="166"/>
      <c r="CI70" s="166"/>
      <c r="CJ70" s="166"/>
      <c r="CK70" s="166"/>
      <c r="CL70" s="203"/>
      <c r="CM70" s="345"/>
      <c r="CN70" s="214"/>
      <c r="CO70" s="215"/>
      <c r="CP70" s="5"/>
      <c r="CQ70" s="5"/>
      <c r="CR70" s="5"/>
      <c r="CS70" s="5"/>
      <c r="CT70" s="5"/>
      <c r="CU70" s="5"/>
      <c r="CV70" s="5"/>
      <c r="CW70" s="5"/>
      <c r="CX70" s="5"/>
      <c r="CY70" s="13"/>
      <c r="DA70" s="7"/>
      <c r="DB70" s="7" t="s">
        <v>173</v>
      </c>
      <c r="DC70" s="7" t="s">
        <v>174</v>
      </c>
      <c r="DD70" s="8"/>
      <c r="DE70" s="16"/>
      <c r="DF70" s="16"/>
      <c r="DG70" s="16"/>
      <c r="DH70" s="16"/>
    </row>
    <row r="71" spans="5:112" ht="8.1" customHeight="1" x14ac:dyDescent="0.15">
      <c r="E71" s="250"/>
      <c r="F71" s="251"/>
      <c r="G71" s="155"/>
      <c r="H71" s="156"/>
      <c r="I71" s="156"/>
      <c r="J71" s="156"/>
      <c r="K71" s="156"/>
      <c r="L71" s="157"/>
      <c r="M71" s="305"/>
      <c r="N71" s="306"/>
      <c r="O71" s="306"/>
      <c r="P71" s="306"/>
      <c r="Q71" s="306"/>
      <c r="R71" s="306"/>
      <c r="S71" s="306"/>
      <c r="T71" s="306"/>
      <c r="U71" s="306"/>
      <c r="V71" s="306"/>
      <c r="W71" s="307"/>
      <c r="X71" s="235"/>
      <c r="Y71" s="236"/>
      <c r="Z71" s="236"/>
      <c r="AA71" s="236"/>
      <c r="AB71" s="236"/>
      <c r="AC71" s="236"/>
      <c r="AD71" s="236"/>
      <c r="AE71" s="236"/>
      <c r="AF71" s="236"/>
      <c r="AG71" s="236"/>
      <c r="AH71" s="236"/>
      <c r="AI71" s="236"/>
      <c r="AJ71" s="236"/>
      <c r="AK71" s="237"/>
      <c r="AL71" s="94"/>
      <c r="AM71" s="153"/>
      <c r="AN71" s="153"/>
      <c r="AO71" s="153"/>
      <c r="AP71" s="153"/>
      <c r="AQ71" s="446"/>
      <c r="AR71" s="446"/>
      <c r="AS71" s="446"/>
      <c r="AT71" s="446"/>
      <c r="AU71" s="446"/>
      <c r="AV71" s="446"/>
      <c r="AW71" s="446"/>
      <c r="AX71" s="446"/>
      <c r="AY71" s="446"/>
      <c r="AZ71" s="446"/>
      <c r="BA71" s="446"/>
      <c r="BB71" s="446"/>
      <c r="BC71" s="446"/>
      <c r="BD71" s="153"/>
      <c r="BE71" s="153"/>
      <c r="BF71" s="153"/>
      <c r="BG71" s="153"/>
      <c r="BH71" s="95"/>
      <c r="BI71" s="96"/>
      <c r="BJ71" s="62"/>
      <c r="BK71" s="62"/>
      <c r="BL71" s="62"/>
      <c r="BM71" s="62"/>
      <c r="BN71" s="62"/>
      <c r="BO71" s="62"/>
      <c r="BP71" s="62"/>
      <c r="BQ71" s="62"/>
      <c r="BR71" s="62"/>
      <c r="BS71" s="62"/>
      <c r="BT71" s="62"/>
      <c r="BU71" s="62"/>
      <c r="BV71" s="62"/>
      <c r="BW71" s="97"/>
      <c r="BX71" s="179"/>
      <c r="BY71" s="180"/>
      <c r="BZ71" s="180"/>
      <c r="CA71" s="180"/>
      <c r="CB71" s="180"/>
      <c r="CC71" s="168"/>
      <c r="CD71" s="168"/>
      <c r="CE71" s="168"/>
      <c r="CF71" s="168"/>
      <c r="CG71" s="168"/>
      <c r="CH71" s="168"/>
      <c r="CI71" s="168"/>
      <c r="CJ71" s="168"/>
      <c r="CK71" s="168"/>
      <c r="CL71" s="371"/>
      <c r="CM71" s="346"/>
      <c r="CN71" s="216"/>
      <c r="CO71" s="217"/>
      <c r="CP71" s="5"/>
      <c r="CQ71" s="5"/>
      <c r="CR71" s="5"/>
      <c r="CS71" s="5"/>
      <c r="CT71" s="5"/>
      <c r="CU71" s="5"/>
      <c r="CV71" s="5"/>
      <c r="CW71" s="5"/>
      <c r="CX71" s="5"/>
      <c r="CY71" s="13"/>
      <c r="DA71" s="7" t="s">
        <v>82</v>
      </c>
      <c r="DB71" s="22" t="str">
        <f>IF(BJ30="","",IF(AQ30=BJ30,"〇","×"))</f>
        <v/>
      </c>
      <c r="DC71" s="22" t="str">
        <f>IF(BJ36="","",IF(AQ36=BJ36,"〇","×"))</f>
        <v/>
      </c>
      <c r="DD71" s="8"/>
      <c r="DE71" s="16"/>
      <c r="DF71" s="16"/>
      <c r="DG71" s="16"/>
      <c r="DH71" s="16"/>
    </row>
    <row r="72" spans="5:112" ht="8.1" customHeight="1" x14ac:dyDescent="0.15">
      <c r="E72" s="250"/>
      <c r="F72" s="251"/>
      <c r="G72" s="155"/>
      <c r="H72" s="156"/>
      <c r="I72" s="156"/>
      <c r="J72" s="156"/>
      <c r="K72" s="156"/>
      <c r="L72" s="157"/>
      <c r="M72" s="181" t="s">
        <v>186</v>
      </c>
      <c r="N72" s="181"/>
      <c r="O72" s="181"/>
      <c r="P72" s="181"/>
      <c r="Q72" s="181"/>
      <c r="R72" s="181"/>
      <c r="S72" s="181"/>
      <c r="T72" s="181"/>
      <c r="U72" s="181"/>
      <c r="V72" s="181"/>
      <c r="W72" s="181"/>
      <c r="X72" s="184" t="s">
        <v>8</v>
      </c>
      <c r="Y72" s="184"/>
      <c r="Z72" s="184"/>
      <c r="AA72" s="184"/>
      <c r="AB72" s="184"/>
      <c r="AC72" s="184"/>
      <c r="AD72" s="184"/>
      <c r="AE72" s="184"/>
      <c r="AF72" s="184"/>
      <c r="AG72" s="184"/>
      <c r="AH72" s="184"/>
      <c r="AI72" s="184"/>
      <c r="AJ72" s="184"/>
      <c r="AK72" s="184"/>
      <c r="AL72" s="184" t="s">
        <v>187</v>
      </c>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72"/>
      <c r="BJ72" s="172"/>
      <c r="BK72" s="172"/>
      <c r="BL72" s="172"/>
      <c r="BM72" s="172"/>
      <c r="BN72" s="172"/>
      <c r="BO72" s="172"/>
      <c r="BP72" s="172"/>
      <c r="BQ72" s="172"/>
      <c r="BR72" s="172"/>
      <c r="BS72" s="172"/>
      <c r="BT72" s="172"/>
      <c r="BU72" s="172"/>
      <c r="BV72" s="172"/>
      <c r="BW72" s="172"/>
      <c r="BX72" s="187"/>
      <c r="BY72" s="188"/>
      <c r="BZ72" s="188"/>
      <c r="CA72" s="188"/>
      <c r="CB72" s="188"/>
      <c r="CC72" s="169" t="s">
        <v>29</v>
      </c>
      <c r="CD72" s="169"/>
      <c r="CE72" s="169"/>
      <c r="CF72" s="169"/>
      <c r="CG72" s="169"/>
      <c r="CH72" s="188"/>
      <c r="CI72" s="188"/>
      <c r="CJ72" s="188"/>
      <c r="CK72" s="188"/>
      <c r="CL72" s="195"/>
      <c r="CM72" s="212" t="s">
        <v>102</v>
      </c>
      <c r="CN72" s="212"/>
      <c r="CO72" s="213"/>
      <c r="CP72" s="5"/>
      <c r="CQ72" s="5"/>
      <c r="CR72" s="5"/>
      <c r="CS72" s="5"/>
      <c r="CT72" s="5"/>
      <c r="CU72" s="5"/>
      <c r="CV72" s="5"/>
      <c r="CW72" s="5"/>
      <c r="CX72" s="5"/>
      <c r="DA72" s="7"/>
      <c r="DB72" s="7"/>
      <c r="DC72" s="7"/>
      <c r="DD72" s="8"/>
      <c r="DE72" s="16"/>
      <c r="DF72" s="16"/>
      <c r="DG72" s="16"/>
      <c r="DH72" s="16"/>
    </row>
    <row r="73" spans="5:112" ht="8.1" customHeight="1" x14ac:dyDescent="0.15">
      <c r="E73" s="250"/>
      <c r="F73" s="251"/>
      <c r="G73" s="155"/>
      <c r="H73" s="156"/>
      <c r="I73" s="156"/>
      <c r="J73" s="156"/>
      <c r="K73" s="156"/>
      <c r="L73" s="157"/>
      <c r="M73" s="182"/>
      <c r="N73" s="182"/>
      <c r="O73" s="182"/>
      <c r="P73" s="182"/>
      <c r="Q73" s="182"/>
      <c r="R73" s="182"/>
      <c r="S73" s="182"/>
      <c r="T73" s="182"/>
      <c r="U73" s="182"/>
      <c r="V73" s="182"/>
      <c r="W73" s="182"/>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73"/>
      <c r="BJ73" s="173"/>
      <c r="BK73" s="173"/>
      <c r="BL73" s="173"/>
      <c r="BM73" s="173"/>
      <c r="BN73" s="173"/>
      <c r="BO73" s="173"/>
      <c r="BP73" s="173"/>
      <c r="BQ73" s="173"/>
      <c r="BR73" s="173"/>
      <c r="BS73" s="173"/>
      <c r="BT73" s="173"/>
      <c r="BU73" s="173"/>
      <c r="BV73" s="173"/>
      <c r="BW73" s="173"/>
      <c r="BX73" s="189"/>
      <c r="BY73" s="190"/>
      <c r="BZ73" s="190"/>
      <c r="CA73" s="190"/>
      <c r="CB73" s="190"/>
      <c r="CC73" s="170"/>
      <c r="CD73" s="170"/>
      <c r="CE73" s="170"/>
      <c r="CF73" s="170"/>
      <c r="CG73" s="170"/>
      <c r="CH73" s="190"/>
      <c r="CI73" s="190"/>
      <c r="CJ73" s="190"/>
      <c r="CK73" s="190"/>
      <c r="CL73" s="196"/>
      <c r="CM73" s="214"/>
      <c r="CN73" s="214"/>
      <c r="CO73" s="215"/>
      <c r="CP73" s="5"/>
      <c r="CQ73" s="5"/>
      <c r="CR73" s="5"/>
      <c r="CS73" s="5"/>
      <c r="CT73" s="5"/>
      <c r="CU73" s="5"/>
      <c r="CV73" s="5"/>
      <c r="CW73" s="5"/>
      <c r="CX73" s="5"/>
      <c r="DA73" s="7"/>
      <c r="DB73" s="7"/>
      <c r="DC73" s="7"/>
      <c r="DD73" s="7"/>
      <c r="DE73" s="16"/>
      <c r="DF73" s="16"/>
      <c r="DG73" s="16"/>
      <c r="DH73" s="16"/>
    </row>
    <row r="74" spans="5:112" ht="8.1" customHeight="1" x14ac:dyDescent="0.15">
      <c r="E74" s="250"/>
      <c r="F74" s="251"/>
      <c r="G74" s="155"/>
      <c r="H74" s="156"/>
      <c r="I74" s="156"/>
      <c r="J74" s="156"/>
      <c r="K74" s="156"/>
      <c r="L74" s="157"/>
      <c r="M74" s="183"/>
      <c r="N74" s="183"/>
      <c r="O74" s="183"/>
      <c r="P74" s="183"/>
      <c r="Q74" s="183"/>
      <c r="R74" s="183"/>
      <c r="S74" s="183"/>
      <c r="T74" s="183"/>
      <c r="U74" s="183"/>
      <c r="V74" s="183"/>
      <c r="W74" s="183"/>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74"/>
      <c r="BJ74" s="174"/>
      <c r="BK74" s="174"/>
      <c r="BL74" s="174"/>
      <c r="BM74" s="174"/>
      <c r="BN74" s="174"/>
      <c r="BO74" s="174"/>
      <c r="BP74" s="174"/>
      <c r="BQ74" s="174"/>
      <c r="BR74" s="174"/>
      <c r="BS74" s="174"/>
      <c r="BT74" s="174"/>
      <c r="BU74" s="174"/>
      <c r="BV74" s="174"/>
      <c r="BW74" s="174"/>
      <c r="BX74" s="191"/>
      <c r="BY74" s="192"/>
      <c r="BZ74" s="192"/>
      <c r="CA74" s="192"/>
      <c r="CB74" s="192"/>
      <c r="CC74" s="472"/>
      <c r="CD74" s="472"/>
      <c r="CE74" s="472"/>
      <c r="CF74" s="472"/>
      <c r="CG74" s="472"/>
      <c r="CH74" s="197"/>
      <c r="CI74" s="197"/>
      <c r="CJ74" s="197"/>
      <c r="CK74" s="197"/>
      <c r="CL74" s="198"/>
      <c r="CM74" s="216"/>
      <c r="CN74" s="216"/>
      <c r="CO74" s="217"/>
      <c r="CP74" s="5"/>
      <c r="CQ74" s="5"/>
      <c r="CR74" s="5"/>
      <c r="CS74" s="5"/>
      <c r="CT74" s="5"/>
      <c r="CU74" s="5"/>
      <c r="CV74" s="5"/>
      <c r="CW74" s="5"/>
      <c r="CX74" s="5"/>
      <c r="CZ74" s="13"/>
      <c r="DA74" s="7"/>
      <c r="DB74" s="7"/>
      <c r="DC74" s="7"/>
      <c r="DD74" s="7"/>
      <c r="DE74" s="16"/>
      <c r="DF74" s="16"/>
      <c r="DG74" s="16"/>
      <c r="DH74" s="16"/>
    </row>
    <row r="75" spans="5:112" ht="8.1" customHeight="1" x14ac:dyDescent="0.15">
      <c r="E75" s="250"/>
      <c r="F75" s="251"/>
      <c r="G75" s="155"/>
      <c r="H75" s="156"/>
      <c r="I75" s="156"/>
      <c r="J75" s="156"/>
      <c r="K75" s="156"/>
      <c r="L75" s="157"/>
      <c r="M75" s="308" t="s">
        <v>189</v>
      </c>
      <c r="N75" s="308"/>
      <c r="O75" s="308"/>
      <c r="P75" s="308"/>
      <c r="Q75" s="308"/>
      <c r="R75" s="308"/>
      <c r="S75" s="308"/>
      <c r="T75" s="308"/>
      <c r="U75" s="308"/>
      <c r="V75" s="308"/>
      <c r="W75" s="308"/>
      <c r="X75" s="184" t="s">
        <v>8</v>
      </c>
      <c r="Y75" s="184"/>
      <c r="Z75" s="184"/>
      <c r="AA75" s="184"/>
      <c r="AB75" s="184"/>
      <c r="AC75" s="184"/>
      <c r="AD75" s="184"/>
      <c r="AE75" s="184"/>
      <c r="AF75" s="184"/>
      <c r="AG75" s="184"/>
      <c r="AH75" s="184"/>
      <c r="AI75" s="184"/>
      <c r="AJ75" s="184"/>
      <c r="AK75" s="184"/>
      <c r="AL75" s="184" t="s">
        <v>214</v>
      </c>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72"/>
      <c r="BJ75" s="172"/>
      <c r="BK75" s="172"/>
      <c r="BL75" s="172"/>
      <c r="BM75" s="172"/>
      <c r="BN75" s="172"/>
      <c r="BO75" s="172"/>
      <c r="BP75" s="172"/>
      <c r="BQ75" s="172"/>
      <c r="BR75" s="172"/>
      <c r="BS75" s="172"/>
      <c r="BT75" s="172"/>
      <c r="BU75" s="172"/>
      <c r="BV75" s="172"/>
      <c r="BW75" s="172"/>
      <c r="BX75" s="319"/>
      <c r="BY75" s="317"/>
      <c r="BZ75" s="317"/>
      <c r="CA75" s="317"/>
      <c r="CB75" s="317"/>
      <c r="CC75" s="169" t="s">
        <v>44</v>
      </c>
      <c r="CD75" s="169"/>
      <c r="CE75" s="169"/>
      <c r="CF75" s="169"/>
      <c r="CG75" s="169"/>
      <c r="CH75" s="188"/>
      <c r="CI75" s="188"/>
      <c r="CJ75" s="188"/>
      <c r="CK75" s="188"/>
      <c r="CL75" s="195"/>
      <c r="CM75" s="212" t="s">
        <v>102</v>
      </c>
      <c r="CN75" s="212"/>
      <c r="CO75" s="213"/>
      <c r="CP75" s="5"/>
      <c r="CQ75" s="5"/>
      <c r="CR75" s="5"/>
      <c r="CS75" s="5"/>
      <c r="CT75" s="5"/>
      <c r="CU75" s="5"/>
      <c r="CV75" s="5"/>
      <c r="CW75" s="5"/>
      <c r="CX75" s="5"/>
      <c r="CZ75" s="13"/>
      <c r="DA75" s="13"/>
      <c r="DB75" s="13"/>
      <c r="DC75" s="13"/>
      <c r="DD75" s="13"/>
      <c r="DE75" s="16"/>
      <c r="DF75" s="16"/>
      <c r="DG75" s="16"/>
      <c r="DH75" s="16"/>
    </row>
    <row r="76" spans="5:112" ht="8.1" customHeight="1" x14ac:dyDescent="0.15">
      <c r="E76" s="250"/>
      <c r="F76" s="251"/>
      <c r="G76" s="155"/>
      <c r="H76" s="156"/>
      <c r="I76" s="156"/>
      <c r="J76" s="156"/>
      <c r="K76" s="156"/>
      <c r="L76" s="157"/>
      <c r="M76" s="182"/>
      <c r="N76" s="182"/>
      <c r="O76" s="182"/>
      <c r="P76" s="182"/>
      <c r="Q76" s="182"/>
      <c r="R76" s="182"/>
      <c r="S76" s="182"/>
      <c r="T76" s="182"/>
      <c r="U76" s="182"/>
      <c r="V76" s="182"/>
      <c r="W76" s="182"/>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73"/>
      <c r="BJ76" s="173"/>
      <c r="BK76" s="173"/>
      <c r="BL76" s="173"/>
      <c r="BM76" s="173"/>
      <c r="BN76" s="173"/>
      <c r="BO76" s="173"/>
      <c r="BP76" s="173"/>
      <c r="BQ76" s="173"/>
      <c r="BR76" s="173"/>
      <c r="BS76" s="173"/>
      <c r="BT76" s="173"/>
      <c r="BU76" s="173"/>
      <c r="BV76" s="173"/>
      <c r="BW76" s="173"/>
      <c r="BX76" s="189"/>
      <c r="BY76" s="190"/>
      <c r="BZ76" s="190"/>
      <c r="CA76" s="190"/>
      <c r="CB76" s="190"/>
      <c r="CC76" s="170"/>
      <c r="CD76" s="170"/>
      <c r="CE76" s="170"/>
      <c r="CF76" s="170"/>
      <c r="CG76" s="170"/>
      <c r="CH76" s="190"/>
      <c r="CI76" s="190"/>
      <c r="CJ76" s="190"/>
      <c r="CK76" s="190"/>
      <c r="CL76" s="196"/>
      <c r="CM76" s="214"/>
      <c r="CN76" s="214"/>
      <c r="CO76" s="215"/>
      <c r="CP76" s="5"/>
      <c r="CQ76" s="5"/>
      <c r="CR76" s="5"/>
      <c r="CS76" s="5"/>
      <c r="CT76" s="5"/>
      <c r="CU76" s="5"/>
      <c r="CV76" s="5"/>
      <c r="CW76" s="5"/>
      <c r="CX76" s="5"/>
      <c r="CZ76" s="13"/>
      <c r="DA76" s="13"/>
      <c r="DB76" s="13"/>
      <c r="DC76" s="13"/>
      <c r="DD76" s="13"/>
      <c r="DE76" s="16"/>
      <c r="DF76" s="16"/>
      <c r="DG76" s="16"/>
      <c r="DH76" s="16"/>
    </row>
    <row r="77" spans="5:112" ht="8.1" customHeight="1" x14ac:dyDescent="0.15">
      <c r="E77" s="250"/>
      <c r="F77" s="251"/>
      <c r="G77" s="155"/>
      <c r="H77" s="156"/>
      <c r="I77" s="156"/>
      <c r="J77" s="156"/>
      <c r="K77" s="156"/>
      <c r="L77" s="157"/>
      <c r="M77" s="182"/>
      <c r="N77" s="182"/>
      <c r="O77" s="182"/>
      <c r="P77" s="182"/>
      <c r="Q77" s="182"/>
      <c r="R77" s="182"/>
      <c r="S77" s="182"/>
      <c r="T77" s="182"/>
      <c r="U77" s="182"/>
      <c r="V77" s="182"/>
      <c r="W77" s="182"/>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74"/>
      <c r="BJ77" s="174"/>
      <c r="BK77" s="174"/>
      <c r="BL77" s="174"/>
      <c r="BM77" s="174"/>
      <c r="BN77" s="174"/>
      <c r="BO77" s="174"/>
      <c r="BP77" s="174"/>
      <c r="BQ77" s="174"/>
      <c r="BR77" s="174"/>
      <c r="BS77" s="174"/>
      <c r="BT77" s="174"/>
      <c r="BU77" s="174"/>
      <c r="BV77" s="174"/>
      <c r="BW77" s="174"/>
      <c r="BX77" s="275"/>
      <c r="BY77" s="197"/>
      <c r="BZ77" s="197"/>
      <c r="CA77" s="197"/>
      <c r="CB77" s="197"/>
      <c r="CC77" s="171"/>
      <c r="CD77" s="171"/>
      <c r="CE77" s="171"/>
      <c r="CF77" s="171"/>
      <c r="CG77" s="171"/>
      <c r="CH77" s="192"/>
      <c r="CI77" s="192"/>
      <c r="CJ77" s="192"/>
      <c r="CK77" s="192"/>
      <c r="CL77" s="320"/>
      <c r="CM77" s="216"/>
      <c r="CN77" s="216"/>
      <c r="CO77" s="217"/>
      <c r="CP77" s="5"/>
      <c r="CQ77" s="5"/>
      <c r="CR77" s="5"/>
      <c r="CS77" s="5"/>
      <c r="CT77" s="5"/>
      <c r="CU77" s="5"/>
      <c r="CV77" s="5"/>
      <c r="CW77" s="5"/>
      <c r="CX77" s="5"/>
      <c r="CZ77" s="13"/>
      <c r="DA77" s="10" t="s">
        <v>200</v>
      </c>
      <c r="DB77" s="10" t="s">
        <v>203</v>
      </c>
      <c r="DC77" s="10" t="s">
        <v>82</v>
      </c>
      <c r="DD77" s="10"/>
      <c r="DE77" s="13"/>
      <c r="DF77" s="13"/>
      <c r="DG77" s="13"/>
      <c r="DH77" s="13"/>
    </row>
    <row r="78" spans="5:112" ht="8.1" customHeight="1" x14ac:dyDescent="0.15">
      <c r="E78" s="250"/>
      <c r="F78" s="251"/>
      <c r="G78" s="155"/>
      <c r="H78" s="156"/>
      <c r="I78" s="156"/>
      <c r="J78" s="156"/>
      <c r="K78" s="156"/>
      <c r="L78" s="157"/>
      <c r="M78" s="182"/>
      <c r="N78" s="182"/>
      <c r="O78" s="182"/>
      <c r="P78" s="182"/>
      <c r="Q78" s="182"/>
      <c r="R78" s="182"/>
      <c r="S78" s="182"/>
      <c r="T78" s="182"/>
      <c r="U78" s="182"/>
      <c r="V78" s="182"/>
      <c r="W78" s="182"/>
      <c r="X78" s="308" t="s">
        <v>188</v>
      </c>
      <c r="Y78" s="308"/>
      <c r="Z78" s="308"/>
      <c r="AA78" s="308"/>
      <c r="AB78" s="308"/>
      <c r="AC78" s="308"/>
      <c r="AD78" s="308"/>
      <c r="AE78" s="308"/>
      <c r="AF78" s="308"/>
      <c r="AG78" s="308"/>
      <c r="AH78" s="308"/>
      <c r="AI78" s="308"/>
      <c r="AJ78" s="308"/>
      <c r="AK78" s="308"/>
      <c r="AL78" s="498" t="s">
        <v>191</v>
      </c>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73"/>
      <c r="BJ78" s="473"/>
      <c r="BK78" s="473"/>
      <c r="BL78" s="473"/>
      <c r="BM78" s="473"/>
      <c r="BN78" s="473"/>
      <c r="BO78" s="473"/>
      <c r="BP78" s="473"/>
      <c r="BQ78" s="473"/>
      <c r="BR78" s="473"/>
      <c r="BS78" s="473"/>
      <c r="BT78" s="473"/>
      <c r="BU78" s="473"/>
      <c r="BV78" s="473"/>
      <c r="BW78" s="473"/>
      <c r="BX78" s="187"/>
      <c r="BY78" s="188"/>
      <c r="BZ78" s="188"/>
      <c r="CA78" s="188"/>
      <c r="CB78" s="188"/>
      <c r="CC78" s="169" t="s">
        <v>44</v>
      </c>
      <c r="CD78" s="193"/>
      <c r="CE78" s="193"/>
      <c r="CF78" s="193"/>
      <c r="CG78" s="193"/>
      <c r="CH78" s="317"/>
      <c r="CI78" s="317"/>
      <c r="CJ78" s="317"/>
      <c r="CK78" s="317"/>
      <c r="CL78" s="318"/>
      <c r="CM78" s="212" t="s">
        <v>102</v>
      </c>
      <c r="CN78" s="212"/>
      <c r="CO78" s="213"/>
      <c r="CP78" s="13"/>
      <c r="CQ78" s="13"/>
      <c r="CR78" s="5"/>
      <c r="CS78" s="5"/>
      <c r="CT78" s="5"/>
      <c r="CU78" s="5"/>
      <c r="CV78" s="5"/>
      <c r="CW78" s="5"/>
      <c r="CX78" s="5"/>
      <c r="CZ78" s="13"/>
      <c r="DA78" s="30" t="e">
        <f>VLOOKUP(AM5,DB29:DR43,6,FALSE)</f>
        <v>#N/A</v>
      </c>
      <c r="DB78" s="30">
        <f>BL69</f>
        <v>0</v>
      </c>
      <c r="DC78" s="30" t="e">
        <f>IF(DA78=DB78,"〇","×")</f>
        <v>#N/A</v>
      </c>
      <c r="DD78" s="10"/>
      <c r="DE78" s="13"/>
      <c r="DF78" s="13"/>
      <c r="DG78" s="13"/>
      <c r="DH78" s="13"/>
    </row>
    <row r="79" spans="5:112" ht="8.1" customHeight="1" x14ac:dyDescent="0.15">
      <c r="E79" s="250"/>
      <c r="F79" s="251"/>
      <c r="G79" s="155"/>
      <c r="H79" s="156"/>
      <c r="I79" s="156"/>
      <c r="J79" s="156"/>
      <c r="K79" s="156"/>
      <c r="L79" s="157"/>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5"/>
      <c r="AM79" s="185"/>
      <c r="AN79" s="185"/>
      <c r="AO79" s="185"/>
      <c r="AP79" s="185"/>
      <c r="AQ79" s="185"/>
      <c r="AR79" s="185"/>
      <c r="AS79" s="185"/>
      <c r="AT79" s="185"/>
      <c r="AU79" s="185"/>
      <c r="AV79" s="185"/>
      <c r="AW79" s="185"/>
      <c r="AX79" s="185"/>
      <c r="AY79" s="185"/>
      <c r="AZ79" s="185"/>
      <c r="BA79" s="185"/>
      <c r="BB79" s="185"/>
      <c r="BC79" s="185"/>
      <c r="BD79" s="185"/>
      <c r="BE79" s="185"/>
      <c r="BF79" s="185"/>
      <c r="BG79" s="185"/>
      <c r="BH79" s="185"/>
      <c r="BI79" s="173"/>
      <c r="BJ79" s="173"/>
      <c r="BK79" s="173"/>
      <c r="BL79" s="173"/>
      <c r="BM79" s="173"/>
      <c r="BN79" s="173"/>
      <c r="BO79" s="173"/>
      <c r="BP79" s="173"/>
      <c r="BQ79" s="173"/>
      <c r="BR79" s="173"/>
      <c r="BS79" s="173"/>
      <c r="BT79" s="173"/>
      <c r="BU79" s="173"/>
      <c r="BV79" s="173"/>
      <c r="BW79" s="173"/>
      <c r="BX79" s="189"/>
      <c r="BY79" s="190"/>
      <c r="BZ79" s="190"/>
      <c r="CA79" s="190"/>
      <c r="CB79" s="190"/>
      <c r="CC79" s="194"/>
      <c r="CD79" s="194"/>
      <c r="CE79" s="194"/>
      <c r="CF79" s="194"/>
      <c r="CG79" s="194"/>
      <c r="CH79" s="190"/>
      <c r="CI79" s="190"/>
      <c r="CJ79" s="190"/>
      <c r="CK79" s="190"/>
      <c r="CL79" s="196"/>
      <c r="CM79" s="214"/>
      <c r="CN79" s="214"/>
      <c r="CO79" s="215"/>
      <c r="CP79" s="13"/>
      <c r="CQ79" s="13"/>
      <c r="CR79" s="5"/>
      <c r="CS79" s="5"/>
      <c r="CT79" s="5"/>
      <c r="CU79" s="13"/>
      <c r="CV79" s="13"/>
      <c r="CW79" s="13"/>
      <c r="CX79" s="13"/>
      <c r="CZ79" s="13"/>
      <c r="DA79" s="10"/>
      <c r="DB79" s="10"/>
      <c r="DC79" s="10"/>
      <c r="DD79" s="10"/>
      <c r="DE79" s="13"/>
      <c r="DF79" s="13"/>
      <c r="DG79" s="13"/>
      <c r="DH79" s="13"/>
    </row>
    <row r="80" spans="5:112" ht="8.1" customHeight="1" x14ac:dyDescent="0.15">
      <c r="E80" s="252"/>
      <c r="F80" s="253"/>
      <c r="G80" s="158"/>
      <c r="H80" s="159"/>
      <c r="I80" s="159"/>
      <c r="J80" s="159"/>
      <c r="K80" s="159"/>
      <c r="L80" s="160"/>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73"/>
      <c r="BJ80" s="173"/>
      <c r="BK80" s="173"/>
      <c r="BL80" s="173"/>
      <c r="BM80" s="173"/>
      <c r="BN80" s="173"/>
      <c r="BO80" s="173"/>
      <c r="BP80" s="173"/>
      <c r="BQ80" s="173"/>
      <c r="BR80" s="173"/>
      <c r="BS80" s="173"/>
      <c r="BT80" s="173"/>
      <c r="BU80" s="173"/>
      <c r="BV80" s="173"/>
      <c r="BW80" s="173"/>
      <c r="BX80" s="189"/>
      <c r="BY80" s="190"/>
      <c r="BZ80" s="190"/>
      <c r="CA80" s="190"/>
      <c r="CB80" s="190"/>
      <c r="CC80" s="194"/>
      <c r="CD80" s="194"/>
      <c r="CE80" s="194"/>
      <c r="CF80" s="194"/>
      <c r="CG80" s="194"/>
      <c r="CH80" s="190"/>
      <c r="CI80" s="190"/>
      <c r="CJ80" s="190"/>
      <c r="CK80" s="190"/>
      <c r="CL80" s="196"/>
      <c r="CM80" s="216"/>
      <c r="CN80" s="216"/>
      <c r="CO80" s="217"/>
      <c r="CP80" s="13"/>
      <c r="CQ80" s="13"/>
      <c r="CR80" s="5"/>
      <c r="CS80" s="5"/>
      <c r="CT80" s="5"/>
      <c r="CU80" s="13"/>
      <c r="CV80" s="13"/>
      <c r="CW80" s="13"/>
      <c r="CX80" s="13"/>
      <c r="CZ80" s="13"/>
      <c r="DA80" s="7"/>
      <c r="DB80" s="7"/>
      <c r="DC80" s="7"/>
      <c r="DD80" s="7"/>
      <c r="DE80" s="16"/>
      <c r="DF80" s="16"/>
      <c r="DG80" s="16"/>
      <c r="DH80" s="16"/>
    </row>
    <row r="81" spans="5:112" ht="8.1" customHeight="1" x14ac:dyDescent="0.15">
      <c r="E81" s="238" t="s">
        <v>145</v>
      </c>
      <c r="F81" s="249"/>
      <c r="G81" s="282" t="s">
        <v>179</v>
      </c>
      <c r="H81" s="245"/>
      <c r="I81" s="245"/>
      <c r="J81" s="245"/>
      <c r="K81" s="245"/>
      <c r="L81" s="246"/>
      <c r="M81" s="513" t="s">
        <v>32</v>
      </c>
      <c r="N81" s="514"/>
      <c r="O81" s="514"/>
      <c r="P81" s="514"/>
      <c r="Q81" s="514"/>
      <c r="R81" s="514"/>
      <c r="S81" s="514"/>
      <c r="T81" s="514"/>
      <c r="U81" s="514"/>
      <c r="V81" s="514"/>
      <c r="W81" s="515"/>
      <c r="X81" s="347" t="s">
        <v>86</v>
      </c>
      <c r="Y81" s="348"/>
      <c r="Z81" s="348"/>
      <c r="AA81" s="348"/>
      <c r="AB81" s="348"/>
      <c r="AC81" s="348"/>
      <c r="AD81" s="348"/>
      <c r="AE81" s="348"/>
      <c r="AF81" s="348"/>
      <c r="AG81" s="348"/>
      <c r="AH81" s="348"/>
      <c r="AI81" s="348"/>
      <c r="AJ81" s="348"/>
      <c r="AK81" s="349"/>
      <c r="AL81" s="254" t="s">
        <v>107</v>
      </c>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6"/>
      <c r="BI81" s="98"/>
      <c r="BJ81" s="99"/>
      <c r="BK81" s="99"/>
      <c r="BL81" s="99"/>
      <c r="BM81" s="99"/>
      <c r="BN81" s="99"/>
      <c r="BO81" s="99"/>
      <c r="BP81" s="99"/>
      <c r="BQ81" s="99"/>
      <c r="BR81" s="99"/>
      <c r="BS81" s="99"/>
      <c r="BT81" s="99"/>
      <c r="BU81" s="99"/>
      <c r="BV81" s="99"/>
      <c r="BW81" s="100"/>
      <c r="BX81" s="163" t="str">
        <f>IF(OR(BJ84="",BJ84="B型式"),"",IF(AM84=BJ84,"○",""))</f>
        <v/>
      </c>
      <c r="BY81" s="164"/>
      <c r="BZ81" s="164"/>
      <c r="CA81" s="164"/>
      <c r="CB81" s="164"/>
      <c r="CC81" s="164" t="s">
        <v>29</v>
      </c>
      <c r="CD81" s="164"/>
      <c r="CE81" s="164"/>
      <c r="CF81" s="164"/>
      <c r="CG81" s="164"/>
      <c r="CH81" s="164" t="str">
        <f>IF(OR(BJ84="",BJ84="B型式"),"",IF(NOT(AM84=BJ84),"○",""))</f>
        <v/>
      </c>
      <c r="CI81" s="164"/>
      <c r="CJ81" s="164"/>
      <c r="CK81" s="164"/>
      <c r="CL81" s="202"/>
      <c r="CM81" s="212" t="s">
        <v>117</v>
      </c>
      <c r="CN81" s="212"/>
      <c r="CO81" s="213"/>
      <c r="CP81" s="13"/>
      <c r="CQ81" s="13"/>
      <c r="CR81" s="5"/>
      <c r="CS81" s="5"/>
      <c r="CT81" s="5"/>
      <c r="CU81" s="13"/>
      <c r="CV81" s="13"/>
      <c r="CW81" s="13"/>
      <c r="CX81" s="13"/>
      <c r="CZ81" s="13"/>
      <c r="DA81" s="13"/>
      <c r="DB81" s="13"/>
      <c r="DC81" s="13"/>
      <c r="DD81" s="13"/>
      <c r="DE81" s="16"/>
      <c r="DF81" s="16"/>
      <c r="DG81" s="16"/>
      <c r="DH81" s="16"/>
    </row>
    <row r="82" spans="5:112" ht="8.1" customHeight="1" x14ac:dyDescent="0.15">
      <c r="E82" s="250"/>
      <c r="F82" s="251"/>
      <c r="G82" s="155"/>
      <c r="H82" s="156"/>
      <c r="I82" s="156"/>
      <c r="J82" s="156"/>
      <c r="K82" s="156"/>
      <c r="L82" s="157"/>
      <c r="M82" s="513"/>
      <c r="N82" s="514"/>
      <c r="O82" s="514"/>
      <c r="P82" s="514"/>
      <c r="Q82" s="514"/>
      <c r="R82" s="514"/>
      <c r="S82" s="514"/>
      <c r="T82" s="514"/>
      <c r="U82" s="514"/>
      <c r="V82" s="514"/>
      <c r="W82" s="515"/>
      <c r="X82" s="247"/>
      <c r="Y82" s="214"/>
      <c r="Z82" s="214"/>
      <c r="AA82" s="214"/>
      <c r="AB82" s="214"/>
      <c r="AC82" s="214"/>
      <c r="AD82" s="214"/>
      <c r="AE82" s="214"/>
      <c r="AF82" s="214"/>
      <c r="AG82" s="214"/>
      <c r="AH82" s="214"/>
      <c r="AI82" s="214"/>
      <c r="AJ82" s="214"/>
      <c r="AK82" s="215"/>
      <c r="AL82" s="257"/>
      <c r="AM82" s="258"/>
      <c r="AN82" s="258"/>
      <c r="AO82" s="258"/>
      <c r="AP82" s="258"/>
      <c r="AQ82" s="258"/>
      <c r="AR82" s="258"/>
      <c r="AS82" s="258"/>
      <c r="AT82" s="258"/>
      <c r="AU82" s="258"/>
      <c r="AV82" s="258"/>
      <c r="AW82" s="258"/>
      <c r="AX82" s="258"/>
      <c r="AY82" s="258"/>
      <c r="AZ82" s="258"/>
      <c r="BA82" s="258"/>
      <c r="BB82" s="258"/>
      <c r="BC82" s="258"/>
      <c r="BD82" s="258"/>
      <c r="BE82" s="258"/>
      <c r="BF82" s="258"/>
      <c r="BG82" s="258"/>
      <c r="BH82" s="259"/>
      <c r="BI82" s="101"/>
      <c r="BJ82" s="226" t="s">
        <v>116</v>
      </c>
      <c r="BK82" s="226"/>
      <c r="BL82" s="226"/>
      <c r="BM82" s="226"/>
      <c r="BN82" s="44"/>
      <c r="BO82" s="44"/>
      <c r="BP82" s="44"/>
      <c r="BQ82" s="44"/>
      <c r="BR82" s="44"/>
      <c r="BS82" s="44"/>
      <c r="BT82" s="44"/>
      <c r="BU82" s="44"/>
      <c r="BV82" s="44"/>
      <c r="BW82" s="102"/>
      <c r="BX82" s="165"/>
      <c r="BY82" s="166"/>
      <c r="BZ82" s="166"/>
      <c r="CA82" s="166"/>
      <c r="CB82" s="166"/>
      <c r="CC82" s="166"/>
      <c r="CD82" s="166"/>
      <c r="CE82" s="166"/>
      <c r="CF82" s="166"/>
      <c r="CG82" s="166"/>
      <c r="CH82" s="166"/>
      <c r="CI82" s="166"/>
      <c r="CJ82" s="166"/>
      <c r="CK82" s="166"/>
      <c r="CL82" s="203"/>
      <c r="CM82" s="214"/>
      <c r="CN82" s="214"/>
      <c r="CO82" s="215"/>
      <c r="CP82" s="13"/>
      <c r="CQ82" s="13"/>
      <c r="CR82" s="5"/>
      <c r="CS82" s="5"/>
      <c r="CT82" s="5"/>
      <c r="CU82" s="13"/>
      <c r="CV82" s="13"/>
      <c r="CW82" s="13"/>
      <c r="CX82" s="13"/>
      <c r="DA82" s="13"/>
      <c r="DB82" s="13"/>
      <c r="DC82" s="13"/>
      <c r="DD82" s="13"/>
      <c r="DE82" s="16"/>
      <c r="DF82" s="16"/>
      <c r="DG82" s="16"/>
      <c r="DH82" s="16"/>
    </row>
    <row r="83" spans="5:112" ht="8.1" customHeight="1" x14ac:dyDescent="0.15">
      <c r="E83" s="250"/>
      <c r="F83" s="251"/>
      <c r="G83" s="155"/>
      <c r="H83" s="156"/>
      <c r="I83" s="156"/>
      <c r="J83" s="156"/>
      <c r="K83" s="156"/>
      <c r="L83" s="157"/>
      <c r="M83" s="513"/>
      <c r="N83" s="514"/>
      <c r="O83" s="514"/>
      <c r="P83" s="514"/>
      <c r="Q83" s="514"/>
      <c r="R83" s="514"/>
      <c r="S83" s="514"/>
      <c r="T83" s="514"/>
      <c r="U83" s="514"/>
      <c r="V83" s="514"/>
      <c r="W83" s="515"/>
      <c r="X83" s="247"/>
      <c r="Y83" s="214"/>
      <c r="Z83" s="214"/>
      <c r="AA83" s="214"/>
      <c r="AB83" s="214"/>
      <c r="AC83" s="214"/>
      <c r="AD83" s="214"/>
      <c r="AE83" s="214"/>
      <c r="AF83" s="214"/>
      <c r="AG83" s="214"/>
      <c r="AH83" s="214"/>
      <c r="AI83" s="214"/>
      <c r="AJ83" s="214"/>
      <c r="AK83" s="215"/>
      <c r="AL83" s="257"/>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9"/>
      <c r="BI83" s="101"/>
      <c r="BJ83" s="226"/>
      <c r="BK83" s="226"/>
      <c r="BL83" s="226"/>
      <c r="BM83" s="226"/>
      <c r="BN83" s="44"/>
      <c r="BO83" s="44"/>
      <c r="BP83" s="44"/>
      <c r="BQ83" s="44"/>
      <c r="BR83" s="44"/>
      <c r="BS83" s="44"/>
      <c r="BT83" s="44"/>
      <c r="BU83" s="44"/>
      <c r="BV83" s="44"/>
      <c r="BW83" s="102"/>
      <c r="BX83" s="165"/>
      <c r="BY83" s="166"/>
      <c r="BZ83" s="166"/>
      <c r="CA83" s="166"/>
      <c r="CB83" s="166"/>
      <c r="CC83" s="166"/>
      <c r="CD83" s="166"/>
      <c r="CE83" s="166"/>
      <c r="CF83" s="166"/>
      <c r="CG83" s="166"/>
      <c r="CH83" s="166"/>
      <c r="CI83" s="166"/>
      <c r="CJ83" s="166"/>
      <c r="CK83" s="166"/>
      <c r="CL83" s="203"/>
      <c r="CM83" s="214"/>
      <c r="CN83" s="214"/>
      <c r="CO83" s="215"/>
      <c r="CP83" s="13"/>
      <c r="CQ83" s="13"/>
      <c r="CR83" s="5"/>
      <c r="CS83" s="5"/>
      <c r="CT83" s="5"/>
      <c r="CU83" s="13"/>
      <c r="CV83" s="13"/>
      <c r="CW83" s="13"/>
      <c r="CX83" s="13"/>
      <c r="DA83" s="13"/>
      <c r="DB83" s="13"/>
      <c r="DC83" s="13"/>
      <c r="DD83" s="13"/>
      <c r="DE83" s="16"/>
      <c r="DF83" s="16"/>
      <c r="DG83" s="16"/>
      <c r="DH83" s="16"/>
    </row>
    <row r="84" spans="5:112" ht="8.1" customHeight="1" x14ac:dyDescent="0.15">
      <c r="E84" s="250"/>
      <c r="F84" s="251"/>
      <c r="G84" s="155"/>
      <c r="H84" s="156"/>
      <c r="I84" s="156"/>
      <c r="J84" s="156"/>
      <c r="K84" s="156"/>
      <c r="L84" s="157"/>
      <c r="M84" s="513"/>
      <c r="N84" s="514"/>
      <c r="O84" s="514"/>
      <c r="P84" s="514"/>
      <c r="Q84" s="514"/>
      <c r="R84" s="514"/>
      <c r="S84" s="514"/>
      <c r="T84" s="514"/>
      <c r="U84" s="514"/>
      <c r="V84" s="514"/>
      <c r="W84" s="515"/>
      <c r="X84" s="247"/>
      <c r="Y84" s="214"/>
      <c r="Z84" s="214"/>
      <c r="AA84" s="214"/>
      <c r="AB84" s="214"/>
      <c r="AC84" s="214"/>
      <c r="AD84" s="214"/>
      <c r="AE84" s="214"/>
      <c r="AF84" s="214"/>
      <c r="AG84" s="214"/>
      <c r="AH84" s="214"/>
      <c r="AI84" s="214"/>
      <c r="AJ84" s="214"/>
      <c r="AK84" s="215"/>
      <c r="AL84" s="103"/>
      <c r="AM84" s="503" t="str">
        <f>IF(OR(AM5="認定番号",AM5=""),"?",VLOOKUP(AM5,DC30:DR43,11,FALSE))</f>
        <v>EC-5415SM-C-130</v>
      </c>
      <c r="AN84" s="503"/>
      <c r="AO84" s="503"/>
      <c r="AP84" s="503"/>
      <c r="AQ84" s="503"/>
      <c r="AR84" s="503"/>
      <c r="AS84" s="503"/>
      <c r="AT84" s="503"/>
      <c r="AU84" s="503"/>
      <c r="AV84" s="503"/>
      <c r="AW84" s="503"/>
      <c r="AX84" s="503"/>
      <c r="AY84" s="503"/>
      <c r="AZ84" s="503"/>
      <c r="BA84" s="503"/>
      <c r="BB84" s="503"/>
      <c r="BC84" s="503"/>
      <c r="BD84" s="503"/>
      <c r="BE84" s="503"/>
      <c r="BF84" s="503"/>
      <c r="BG84" s="503"/>
      <c r="BH84" s="104"/>
      <c r="BI84" s="101"/>
      <c r="BJ84" s="311"/>
      <c r="BK84" s="311"/>
      <c r="BL84" s="311"/>
      <c r="BM84" s="311"/>
      <c r="BN84" s="311"/>
      <c r="BO84" s="311"/>
      <c r="BP84" s="311"/>
      <c r="BQ84" s="311"/>
      <c r="BR84" s="311"/>
      <c r="BS84" s="311"/>
      <c r="BT84" s="311"/>
      <c r="BU84" s="311"/>
      <c r="BV84" s="311"/>
      <c r="BW84" s="102"/>
      <c r="BX84" s="165"/>
      <c r="BY84" s="166"/>
      <c r="BZ84" s="166"/>
      <c r="CA84" s="166"/>
      <c r="CB84" s="166"/>
      <c r="CC84" s="166"/>
      <c r="CD84" s="166"/>
      <c r="CE84" s="166"/>
      <c r="CF84" s="166"/>
      <c r="CG84" s="166"/>
      <c r="CH84" s="166"/>
      <c r="CI84" s="166"/>
      <c r="CJ84" s="166"/>
      <c r="CK84" s="166"/>
      <c r="CL84" s="203"/>
      <c r="CM84" s="214"/>
      <c r="CN84" s="214"/>
      <c r="CO84" s="215"/>
      <c r="CP84" s="5"/>
      <c r="CQ84" s="5"/>
      <c r="CR84" s="13"/>
      <c r="CS84" s="5"/>
      <c r="CT84" s="5"/>
      <c r="CU84" s="13"/>
      <c r="CV84" s="13"/>
      <c r="CW84" s="13"/>
      <c r="CX84" s="13"/>
      <c r="DA84" s="13"/>
      <c r="DB84" s="13"/>
      <c r="DC84" s="13"/>
      <c r="DD84" s="13"/>
      <c r="DE84" s="16"/>
      <c r="DF84" s="16"/>
      <c r="DG84" s="16"/>
      <c r="DH84" s="16"/>
    </row>
    <row r="85" spans="5:112" ht="8.1" customHeight="1" x14ac:dyDescent="0.15">
      <c r="E85" s="250"/>
      <c r="F85" s="251"/>
      <c r="G85" s="155"/>
      <c r="H85" s="156"/>
      <c r="I85" s="156"/>
      <c r="J85" s="156"/>
      <c r="K85" s="156"/>
      <c r="L85" s="157"/>
      <c r="M85" s="513"/>
      <c r="N85" s="514"/>
      <c r="O85" s="514"/>
      <c r="P85" s="514"/>
      <c r="Q85" s="514"/>
      <c r="R85" s="514"/>
      <c r="S85" s="514"/>
      <c r="T85" s="514"/>
      <c r="U85" s="514"/>
      <c r="V85" s="514"/>
      <c r="W85" s="515"/>
      <c r="X85" s="247"/>
      <c r="Y85" s="214"/>
      <c r="Z85" s="214"/>
      <c r="AA85" s="214"/>
      <c r="AB85" s="214"/>
      <c r="AC85" s="214"/>
      <c r="AD85" s="214"/>
      <c r="AE85" s="214"/>
      <c r="AF85" s="214"/>
      <c r="AG85" s="214"/>
      <c r="AH85" s="214"/>
      <c r="AI85" s="214"/>
      <c r="AJ85" s="214"/>
      <c r="AK85" s="215"/>
      <c r="AL85" s="103"/>
      <c r="AM85" s="504"/>
      <c r="AN85" s="504"/>
      <c r="AO85" s="504"/>
      <c r="AP85" s="504"/>
      <c r="AQ85" s="504"/>
      <c r="AR85" s="504"/>
      <c r="AS85" s="504"/>
      <c r="AT85" s="504"/>
      <c r="AU85" s="504"/>
      <c r="AV85" s="504"/>
      <c r="AW85" s="504"/>
      <c r="AX85" s="504"/>
      <c r="AY85" s="504"/>
      <c r="AZ85" s="504"/>
      <c r="BA85" s="504"/>
      <c r="BB85" s="504"/>
      <c r="BC85" s="504"/>
      <c r="BD85" s="504"/>
      <c r="BE85" s="504"/>
      <c r="BF85" s="504"/>
      <c r="BG85" s="504"/>
      <c r="BH85" s="104"/>
      <c r="BI85" s="101"/>
      <c r="BJ85" s="312"/>
      <c r="BK85" s="312"/>
      <c r="BL85" s="312"/>
      <c r="BM85" s="312"/>
      <c r="BN85" s="312"/>
      <c r="BO85" s="312"/>
      <c r="BP85" s="312"/>
      <c r="BQ85" s="312"/>
      <c r="BR85" s="312"/>
      <c r="BS85" s="312"/>
      <c r="BT85" s="312"/>
      <c r="BU85" s="312"/>
      <c r="BV85" s="312"/>
      <c r="BW85" s="102"/>
      <c r="BX85" s="165"/>
      <c r="BY85" s="166"/>
      <c r="BZ85" s="166"/>
      <c r="CA85" s="166"/>
      <c r="CB85" s="166"/>
      <c r="CC85" s="166"/>
      <c r="CD85" s="166"/>
      <c r="CE85" s="166"/>
      <c r="CF85" s="166"/>
      <c r="CG85" s="166"/>
      <c r="CH85" s="166"/>
      <c r="CI85" s="166"/>
      <c r="CJ85" s="166"/>
      <c r="CK85" s="166"/>
      <c r="CL85" s="203"/>
      <c r="CM85" s="214"/>
      <c r="CN85" s="214"/>
      <c r="CO85" s="215"/>
      <c r="CP85" s="5"/>
      <c r="CQ85" s="5"/>
      <c r="CR85" s="13"/>
      <c r="CS85" s="13"/>
      <c r="CT85" s="13"/>
      <c r="CU85" s="5"/>
      <c r="CV85" s="5"/>
      <c r="CW85" s="5"/>
      <c r="CX85" s="5"/>
      <c r="DA85" s="13"/>
      <c r="DB85" s="13"/>
      <c r="DC85" s="13"/>
      <c r="DD85" s="13"/>
      <c r="DE85" s="13"/>
      <c r="DF85" s="13"/>
      <c r="DG85" s="13"/>
      <c r="DH85" s="13"/>
    </row>
    <row r="86" spans="5:112" ht="8.1" customHeight="1" x14ac:dyDescent="0.15">
      <c r="E86" s="250"/>
      <c r="F86" s="251"/>
      <c r="G86" s="155"/>
      <c r="H86" s="156"/>
      <c r="I86" s="156"/>
      <c r="J86" s="156"/>
      <c r="K86" s="156"/>
      <c r="L86" s="157"/>
      <c r="M86" s="513"/>
      <c r="N86" s="514"/>
      <c r="O86" s="514"/>
      <c r="P86" s="514"/>
      <c r="Q86" s="514"/>
      <c r="R86" s="514"/>
      <c r="S86" s="514"/>
      <c r="T86" s="514"/>
      <c r="U86" s="514"/>
      <c r="V86" s="514"/>
      <c r="W86" s="515"/>
      <c r="X86" s="247"/>
      <c r="Y86" s="214"/>
      <c r="Z86" s="214"/>
      <c r="AA86" s="214"/>
      <c r="AB86" s="214"/>
      <c r="AC86" s="214"/>
      <c r="AD86" s="214"/>
      <c r="AE86" s="214"/>
      <c r="AF86" s="214"/>
      <c r="AG86" s="214"/>
      <c r="AH86" s="214"/>
      <c r="AI86" s="214"/>
      <c r="AJ86" s="214"/>
      <c r="AK86" s="215"/>
      <c r="AL86" s="103"/>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4"/>
      <c r="BI86" s="101"/>
      <c r="BJ86" s="106"/>
      <c r="BK86" s="106"/>
      <c r="BL86" s="106"/>
      <c r="BM86" s="106"/>
      <c r="BN86" s="106"/>
      <c r="BO86" s="106"/>
      <c r="BP86" s="106"/>
      <c r="BQ86" s="106"/>
      <c r="BR86" s="106"/>
      <c r="BS86" s="106"/>
      <c r="BT86" s="106"/>
      <c r="BU86" s="106"/>
      <c r="BV86" s="106"/>
      <c r="BW86" s="102"/>
      <c r="BX86" s="165"/>
      <c r="BY86" s="166"/>
      <c r="BZ86" s="166"/>
      <c r="CA86" s="166"/>
      <c r="CB86" s="166"/>
      <c r="CC86" s="166"/>
      <c r="CD86" s="166"/>
      <c r="CE86" s="166"/>
      <c r="CF86" s="166"/>
      <c r="CG86" s="166"/>
      <c r="CH86" s="166"/>
      <c r="CI86" s="166"/>
      <c r="CJ86" s="166"/>
      <c r="CK86" s="166"/>
      <c r="CL86" s="203"/>
      <c r="CM86" s="216"/>
      <c r="CN86" s="216"/>
      <c r="CO86" s="217"/>
      <c r="CP86" s="5"/>
      <c r="CQ86" s="5"/>
      <c r="CR86" s="13"/>
      <c r="CS86" s="13"/>
      <c r="CT86" s="13"/>
      <c r="CU86" s="5"/>
      <c r="CV86" s="5"/>
      <c r="CW86" s="5"/>
      <c r="CX86" s="5"/>
      <c r="DA86" s="13"/>
      <c r="DB86" s="13"/>
      <c r="DC86" s="13"/>
      <c r="DD86" s="13"/>
      <c r="DE86" s="13"/>
      <c r="DF86" s="13"/>
      <c r="DG86" s="13"/>
      <c r="DH86" s="13"/>
    </row>
    <row r="87" spans="5:112" ht="8.1" customHeight="1" x14ac:dyDescent="0.15">
      <c r="E87" s="250"/>
      <c r="F87" s="251"/>
      <c r="G87" s="155"/>
      <c r="H87" s="156"/>
      <c r="I87" s="156"/>
      <c r="J87" s="156"/>
      <c r="K87" s="156"/>
      <c r="L87" s="157"/>
      <c r="M87" s="264" t="s">
        <v>12</v>
      </c>
      <c r="N87" s="265"/>
      <c r="O87" s="265"/>
      <c r="P87" s="265"/>
      <c r="Q87" s="265"/>
      <c r="R87" s="265"/>
      <c r="S87" s="265"/>
      <c r="T87" s="265"/>
      <c r="U87" s="265"/>
      <c r="V87" s="265"/>
      <c r="W87" s="266"/>
      <c r="X87" s="540" t="s">
        <v>217</v>
      </c>
      <c r="Y87" s="502"/>
      <c r="Z87" s="502"/>
      <c r="AA87" s="502"/>
      <c r="AB87" s="502"/>
      <c r="AC87" s="502"/>
      <c r="AD87" s="502"/>
      <c r="AE87" s="502"/>
      <c r="AF87" s="502"/>
      <c r="AG87" s="502"/>
      <c r="AH87" s="502"/>
      <c r="AI87" s="502"/>
      <c r="AJ87" s="502"/>
      <c r="AK87" s="502"/>
      <c r="AL87" s="544" t="s">
        <v>207</v>
      </c>
      <c r="AM87" s="502"/>
      <c r="AN87" s="502"/>
      <c r="AO87" s="502"/>
      <c r="AP87" s="502"/>
      <c r="AQ87" s="502"/>
      <c r="AR87" s="502"/>
      <c r="AS87" s="502"/>
      <c r="AT87" s="502"/>
      <c r="AU87" s="502"/>
      <c r="AV87" s="502"/>
      <c r="AW87" s="502"/>
      <c r="AX87" s="502"/>
      <c r="AY87" s="502"/>
      <c r="AZ87" s="502"/>
      <c r="BA87" s="502"/>
      <c r="BB87" s="502"/>
      <c r="BC87" s="502"/>
      <c r="BD87" s="502"/>
      <c r="BE87" s="502"/>
      <c r="BF87" s="502"/>
      <c r="BG87" s="502"/>
      <c r="BH87" s="502"/>
      <c r="BI87" s="264" t="s">
        <v>87</v>
      </c>
      <c r="BJ87" s="265"/>
      <c r="BK87" s="265"/>
      <c r="BL87" s="265"/>
      <c r="BM87" s="265"/>
      <c r="BN87" s="265"/>
      <c r="BO87" s="491"/>
      <c r="BP87" s="491"/>
      <c r="BQ87" s="491"/>
      <c r="BR87" s="491"/>
      <c r="BS87" s="491"/>
      <c r="BT87" s="107"/>
      <c r="BU87" s="107"/>
      <c r="BV87" s="107"/>
      <c r="BW87" s="108"/>
      <c r="BX87" s="520" t="str">
        <f>IF(OR(DB60="",DC60=""),"",IF(AND(DB60="〇",DC60="〇"),"〇",""))</f>
        <v/>
      </c>
      <c r="BY87" s="521"/>
      <c r="BZ87" s="521"/>
      <c r="CA87" s="521"/>
      <c r="CB87" s="521"/>
      <c r="CC87" s="164" t="s">
        <v>29</v>
      </c>
      <c r="CD87" s="164"/>
      <c r="CE87" s="164"/>
      <c r="CF87" s="164"/>
      <c r="CG87" s="164"/>
      <c r="CH87" s="164" t="str">
        <f>IF(OR(DB60="",DC60=""),"",IF(OR(DB60="×",DC60="×"),"○",""))</f>
        <v/>
      </c>
      <c r="CI87" s="164"/>
      <c r="CJ87" s="164"/>
      <c r="CK87" s="164"/>
      <c r="CL87" s="202"/>
      <c r="CM87" s="212" t="s">
        <v>98</v>
      </c>
      <c r="CN87" s="212"/>
      <c r="CO87" s="213"/>
      <c r="CP87" s="5"/>
      <c r="CQ87" s="5"/>
      <c r="CR87" s="13"/>
      <c r="CS87" s="13"/>
      <c r="CT87" s="13"/>
      <c r="CU87" s="5"/>
      <c r="CV87" s="5"/>
      <c r="CW87" s="5"/>
      <c r="CX87" s="5"/>
    </row>
    <row r="88" spans="5:112" ht="8.1" customHeight="1" x14ac:dyDescent="0.15">
      <c r="E88" s="250"/>
      <c r="F88" s="251"/>
      <c r="G88" s="155"/>
      <c r="H88" s="156"/>
      <c r="I88" s="156"/>
      <c r="J88" s="156"/>
      <c r="K88" s="156"/>
      <c r="L88" s="157"/>
      <c r="M88" s="267"/>
      <c r="N88" s="268"/>
      <c r="O88" s="268"/>
      <c r="P88" s="268"/>
      <c r="Q88" s="268"/>
      <c r="R88" s="268"/>
      <c r="S88" s="268"/>
      <c r="T88" s="268"/>
      <c r="U88" s="268"/>
      <c r="V88" s="268"/>
      <c r="W88" s="269"/>
      <c r="X88" s="447"/>
      <c r="Y88" s="448"/>
      <c r="Z88" s="448"/>
      <c r="AA88" s="448"/>
      <c r="AB88" s="448"/>
      <c r="AC88" s="448"/>
      <c r="AD88" s="448"/>
      <c r="AE88" s="448"/>
      <c r="AF88" s="448"/>
      <c r="AG88" s="448"/>
      <c r="AH88" s="448"/>
      <c r="AI88" s="448"/>
      <c r="AJ88" s="448"/>
      <c r="AK88" s="448"/>
      <c r="AL88" s="545"/>
      <c r="AM88" s="448"/>
      <c r="AN88" s="448"/>
      <c r="AO88" s="448"/>
      <c r="AP88" s="448"/>
      <c r="AQ88" s="448"/>
      <c r="AR88" s="448"/>
      <c r="AS88" s="448"/>
      <c r="AT88" s="448"/>
      <c r="AU88" s="448"/>
      <c r="AV88" s="448"/>
      <c r="AW88" s="448"/>
      <c r="AX88" s="448"/>
      <c r="AY88" s="448"/>
      <c r="AZ88" s="448"/>
      <c r="BA88" s="448"/>
      <c r="BB88" s="448"/>
      <c r="BC88" s="448"/>
      <c r="BD88" s="448"/>
      <c r="BE88" s="448"/>
      <c r="BF88" s="448"/>
      <c r="BG88" s="448"/>
      <c r="BH88" s="448"/>
      <c r="BI88" s="267"/>
      <c r="BJ88" s="268"/>
      <c r="BK88" s="268"/>
      <c r="BL88" s="268"/>
      <c r="BM88" s="268"/>
      <c r="BN88" s="268"/>
      <c r="BO88" s="109"/>
      <c r="BP88" s="109"/>
      <c r="BQ88" s="109"/>
      <c r="BR88" s="109"/>
      <c r="BS88" s="109"/>
      <c r="BT88" s="488" t="s">
        <v>23</v>
      </c>
      <c r="BU88" s="488"/>
      <c r="BV88" s="488"/>
      <c r="BW88" s="110"/>
      <c r="BX88" s="177"/>
      <c r="BY88" s="178"/>
      <c r="BZ88" s="178"/>
      <c r="CA88" s="178"/>
      <c r="CB88" s="178"/>
      <c r="CC88" s="166"/>
      <c r="CD88" s="166"/>
      <c r="CE88" s="166"/>
      <c r="CF88" s="166"/>
      <c r="CG88" s="166"/>
      <c r="CH88" s="166"/>
      <c r="CI88" s="166"/>
      <c r="CJ88" s="166"/>
      <c r="CK88" s="166"/>
      <c r="CL88" s="203"/>
      <c r="CM88" s="214"/>
      <c r="CN88" s="214"/>
      <c r="CO88" s="215"/>
      <c r="CP88" s="13"/>
      <c r="CQ88" s="5"/>
      <c r="CR88" s="5"/>
      <c r="CS88" s="5"/>
      <c r="CT88" s="5"/>
      <c r="CU88" s="13"/>
      <c r="CV88" s="13"/>
      <c r="CW88" s="13"/>
      <c r="CX88" s="13"/>
    </row>
    <row r="89" spans="5:112" ht="8.1" customHeight="1" x14ac:dyDescent="0.15">
      <c r="E89" s="250"/>
      <c r="F89" s="251"/>
      <c r="G89" s="155"/>
      <c r="H89" s="156"/>
      <c r="I89" s="156"/>
      <c r="J89" s="156"/>
      <c r="K89" s="156"/>
      <c r="L89" s="157"/>
      <c r="M89" s="267"/>
      <c r="N89" s="268"/>
      <c r="O89" s="268"/>
      <c r="P89" s="268"/>
      <c r="Q89" s="268"/>
      <c r="R89" s="268"/>
      <c r="S89" s="268"/>
      <c r="T89" s="268"/>
      <c r="U89" s="268"/>
      <c r="V89" s="268"/>
      <c r="W89" s="269"/>
      <c r="X89" s="447"/>
      <c r="Y89" s="448"/>
      <c r="Z89" s="448"/>
      <c r="AA89" s="448"/>
      <c r="AB89" s="448"/>
      <c r="AC89" s="448"/>
      <c r="AD89" s="448"/>
      <c r="AE89" s="448"/>
      <c r="AF89" s="448"/>
      <c r="AG89" s="448"/>
      <c r="AH89" s="448"/>
      <c r="AI89" s="448"/>
      <c r="AJ89" s="448"/>
      <c r="AK89" s="448"/>
      <c r="AL89" s="545"/>
      <c r="AM89" s="448"/>
      <c r="AN89" s="448"/>
      <c r="AO89" s="448"/>
      <c r="AP89" s="448"/>
      <c r="AQ89" s="448"/>
      <c r="AR89" s="448"/>
      <c r="AS89" s="448"/>
      <c r="AT89" s="448"/>
      <c r="AU89" s="448"/>
      <c r="AV89" s="448"/>
      <c r="AW89" s="448"/>
      <c r="AX89" s="448"/>
      <c r="AY89" s="448"/>
      <c r="AZ89" s="448"/>
      <c r="BA89" s="448"/>
      <c r="BB89" s="448"/>
      <c r="BC89" s="448"/>
      <c r="BD89" s="448"/>
      <c r="BE89" s="448"/>
      <c r="BF89" s="448"/>
      <c r="BG89" s="448"/>
      <c r="BH89" s="448"/>
      <c r="BI89" s="508" t="s">
        <v>113</v>
      </c>
      <c r="BJ89" s="369"/>
      <c r="BK89" s="369"/>
      <c r="BL89" s="369"/>
      <c r="BM89" s="369"/>
      <c r="BN89" s="369"/>
      <c r="BO89" s="489"/>
      <c r="BP89" s="489"/>
      <c r="BQ89" s="489"/>
      <c r="BR89" s="489"/>
      <c r="BS89" s="489"/>
      <c r="BT89" s="488"/>
      <c r="BU89" s="488"/>
      <c r="BV89" s="488"/>
      <c r="BW89" s="110"/>
      <c r="BX89" s="177"/>
      <c r="BY89" s="178"/>
      <c r="BZ89" s="178"/>
      <c r="CA89" s="178"/>
      <c r="CB89" s="178"/>
      <c r="CC89" s="166"/>
      <c r="CD89" s="166"/>
      <c r="CE89" s="166"/>
      <c r="CF89" s="166"/>
      <c r="CG89" s="166"/>
      <c r="CH89" s="166"/>
      <c r="CI89" s="166"/>
      <c r="CJ89" s="166"/>
      <c r="CK89" s="166"/>
      <c r="CL89" s="203"/>
      <c r="CM89" s="214"/>
      <c r="CN89" s="214"/>
      <c r="CO89" s="215"/>
      <c r="CP89" s="13"/>
      <c r="CQ89" s="13"/>
      <c r="CR89" s="5"/>
      <c r="CS89" s="5"/>
      <c r="CT89" s="5"/>
      <c r="CU89" s="13"/>
      <c r="CV89" s="13"/>
      <c r="CW89" s="13"/>
      <c r="CX89" s="13"/>
      <c r="DA89" s="13"/>
      <c r="DB89" s="13"/>
      <c r="DC89" s="16"/>
      <c r="DD89" s="13"/>
      <c r="DE89" s="13"/>
      <c r="DF89" s="13"/>
      <c r="DG89" s="13"/>
      <c r="DH89" s="13"/>
    </row>
    <row r="90" spans="5:112" ht="8.1" customHeight="1" x14ac:dyDescent="0.15">
      <c r="E90" s="250"/>
      <c r="F90" s="251"/>
      <c r="G90" s="155"/>
      <c r="H90" s="156"/>
      <c r="I90" s="156"/>
      <c r="J90" s="156"/>
      <c r="K90" s="156"/>
      <c r="L90" s="157"/>
      <c r="M90" s="267"/>
      <c r="N90" s="268"/>
      <c r="O90" s="268"/>
      <c r="P90" s="268"/>
      <c r="Q90" s="268"/>
      <c r="R90" s="268"/>
      <c r="S90" s="268"/>
      <c r="T90" s="268"/>
      <c r="U90" s="268"/>
      <c r="V90" s="268"/>
      <c r="W90" s="269"/>
      <c r="X90" s="447"/>
      <c r="Y90" s="448"/>
      <c r="Z90" s="448"/>
      <c r="AA90" s="448"/>
      <c r="AB90" s="448"/>
      <c r="AC90" s="448"/>
      <c r="AD90" s="448"/>
      <c r="AE90" s="448"/>
      <c r="AF90" s="448"/>
      <c r="AG90" s="448"/>
      <c r="AH90" s="448"/>
      <c r="AI90" s="448"/>
      <c r="AJ90" s="448"/>
      <c r="AK90" s="448"/>
      <c r="AL90" s="545"/>
      <c r="AM90" s="448"/>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508"/>
      <c r="BJ90" s="369"/>
      <c r="BK90" s="369"/>
      <c r="BL90" s="369"/>
      <c r="BM90" s="369"/>
      <c r="BN90" s="369"/>
      <c r="BO90" s="490"/>
      <c r="BP90" s="490"/>
      <c r="BQ90" s="490"/>
      <c r="BR90" s="490"/>
      <c r="BS90" s="490"/>
      <c r="BT90" s="488"/>
      <c r="BU90" s="488"/>
      <c r="BV90" s="488"/>
      <c r="BW90" s="110"/>
      <c r="BX90" s="177"/>
      <c r="BY90" s="178"/>
      <c r="BZ90" s="178"/>
      <c r="CA90" s="178"/>
      <c r="CB90" s="178"/>
      <c r="CC90" s="166"/>
      <c r="CD90" s="166"/>
      <c r="CE90" s="166"/>
      <c r="CF90" s="166"/>
      <c r="CG90" s="166"/>
      <c r="CH90" s="166"/>
      <c r="CI90" s="166"/>
      <c r="CJ90" s="166"/>
      <c r="CK90" s="166"/>
      <c r="CL90" s="203"/>
      <c r="CM90" s="214"/>
      <c r="CN90" s="214"/>
      <c r="CO90" s="215"/>
      <c r="CP90" s="13"/>
      <c r="CQ90" s="13"/>
      <c r="CR90" s="5"/>
      <c r="CS90" s="5"/>
      <c r="CT90" s="5"/>
      <c r="CU90" s="13"/>
      <c r="CV90" s="13"/>
      <c r="CW90" s="13"/>
      <c r="CX90" s="13"/>
      <c r="DA90" s="13"/>
      <c r="DB90" s="13"/>
      <c r="DC90" s="13"/>
      <c r="DD90" s="13"/>
      <c r="DE90" s="13"/>
      <c r="DF90" s="13"/>
      <c r="DG90" s="13"/>
      <c r="DH90" s="13"/>
    </row>
    <row r="91" spans="5:112" ht="8.1" customHeight="1" x14ac:dyDescent="0.15">
      <c r="E91" s="250"/>
      <c r="F91" s="251"/>
      <c r="G91" s="155"/>
      <c r="H91" s="156"/>
      <c r="I91" s="156"/>
      <c r="J91" s="156"/>
      <c r="K91" s="156"/>
      <c r="L91" s="157"/>
      <c r="M91" s="267"/>
      <c r="N91" s="268"/>
      <c r="O91" s="268"/>
      <c r="P91" s="268"/>
      <c r="Q91" s="268"/>
      <c r="R91" s="268"/>
      <c r="S91" s="268"/>
      <c r="T91" s="268"/>
      <c r="U91" s="268"/>
      <c r="V91" s="268"/>
      <c r="W91" s="269"/>
      <c r="X91" s="447"/>
      <c r="Y91" s="448"/>
      <c r="Z91" s="448"/>
      <c r="AA91" s="448"/>
      <c r="AB91" s="448"/>
      <c r="AC91" s="448"/>
      <c r="AD91" s="448"/>
      <c r="AE91" s="448"/>
      <c r="AF91" s="448"/>
      <c r="AG91" s="448"/>
      <c r="AH91" s="448"/>
      <c r="AI91" s="448"/>
      <c r="AJ91" s="448"/>
      <c r="AK91" s="448"/>
      <c r="AL91" s="545"/>
      <c r="AM91" s="448"/>
      <c r="AN91" s="448"/>
      <c r="AO91" s="448"/>
      <c r="AP91" s="448"/>
      <c r="AQ91" s="448"/>
      <c r="AR91" s="448"/>
      <c r="AS91" s="448"/>
      <c r="AT91" s="448"/>
      <c r="AU91" s="448"/>
      <c r="AV91" s="448"/>
      <c r="AW91" s="448"/>
      <c r="AX91" s="448"/>
      <c r="AY91" s="448"/>
      <c r="AZ91" s="448"/>
      <c r="BA91" s="448"/>
      <c r="BB91" s="448"/>
      <c r="BC91" s="448"/>
      <c r="BD91" s="448"/>
      <c r="BE91" s="448"/>
      <c r="BF91" s="448"/>
      <c r="BG91" s="448"/>
      <c r="BH91" s="448"/>
      <c r="BI91" s="111"/>
      <c r="BJ91" s="369" t="s">
        <v>78</v>
      </c>
      <c r="BK91" s="369"/>
      <c r="BL91" s="369"/>
      <c r="BM91" s="369"/>
      <c r="BN91" s="369"/>
      <c r="BO91" s="492"/>
      <c r="BP91" s="492"/>
      <c r="BQ91" s="492"/>
      <c r="BR91" s="492"/>
      <c r="BS91" s="492"/>
      <c r="BT91" s="487" t="s">
        <v>23</v>
      </c>
      <c r="BU91" s="488"/>
      <c r="BV91" s="488"/>
      <c r="BW91" s="112"/>
      <c r="BX91" s="177"/>
      <c r="BY91" s="178"/>
      <c r="BZ91" s="178"/>
      <c r="CA91" s="178"/>
      <c r="CB91" s="178"/>
      <c r="CC91" s="166"/>
      <c r="CD91" s="166"/>
      <c r="CE91" s="166"/>
      <c r="CF91" s="166"/>
      <c r="CG91" s="166"/>
      <c r="CH91" s="166"/>
      <c r="CI91" s="166"/>
      <c r="CJ91" s="166"/>
      <c r="CK91" s="166"/>
      <c r="CL91" s="203"/>
      <c r="CM91" s="214"/>
      <c r="CN91" s="214"/>
      <c r="CO91" s="215"/>
      <c r="CP91" s="5"/>
      <c r="CQ91" s="5"/>
      <c r="CR91" s="13"/>
      <c r="CS91" s="13"/>
      <c r="CT91" s="13"/>
      <c r="CU91" s="13"/>
      <c r="CV91" s="13"/>
      <c r="CW91" s="13"/>
      <c r="CX91" s="13"/>
      <c r="DA91" s="13"/>
      <c r="DB91" s="13"/>
      <c r="DC91" s="13"/>
      <c r="DD91" s="13"/>
      <c r="DE91" s="13"/>
      <c r="DF91" s="13"/>
      <c r="DG91" s="13"/>
      <c r="DH91" s="13"/>
    </row>
    <row r="92" spans="5:112" ht="8.1" customHeight="1" x14ac:dyDescent="0.15">
      <c r="E92" s="250"/>
      <c r="F92" s="251"/>
      <c r="G92" s="155"/>
      <c r="H92" s="156"/>
      <c r="I92" s="156"/>
      <c r="J92" s="156"/>
      <c r="K92" s="156"/>
      <c r="L92" s="157"/>
      <c r="M92" s="267"/>
      <c r="N92" s="268"/>
      <c r="O92" s="268"/>
      <c r="P92" s="268"/>
      <c r="Q92" s="268"/>
      <c r="R92" s="268"/>
      <c r="S92" s="268"/>
      <c r="T92" s="268"/>
      <c r="U92" s="268"/>
      <c r="V92" s="268"/>
      <c r="W92" s="269"/>
      <c r="X92" s="447"/>
      <c r="Y92" s="448"/>
      <c r="Z92" s="448"/>
      <c r="AA92" s="448"/>
      <c r="AB92" s="448"/>
      <c r="AC92" s="448"/>
      <c r="AD92" s="448"/>
      <c r="AE92" s="448"/>
      <c r="AF92" s="448"/>
      <c r="AG92" s="448"/>
      <c r="AH92" s="448"/>
      <c r="AI92" s="448"/>
      <c r="AJ92" s="448"/>
      <c r="AK92" s="448"/>
      <c r="AL92" s="545"/>
      <c r="AM92" s="448"/>
      <c r="AN92" s="448"/>
      <c r="AO92" s="448"/>
      <c r="AP92" s="448"/>
      <c r="AQ92" s="448"/>
      <c r="AR92" s="448"/>
      <c r="AS92" s="448"/>
      <c r="AT92" s="448"/>
      <c r="AU92" s="448"/>
      <c r="AV92" s="448"/>
      <c r="AW92" s="448"/>
      <c r="AX92" s="448"/>
      <c r="AY92" s="448"/>
      <c r="AZ92" s="448"/>
      <c r="BA92" s="448"/>
      <c r="BB92" s="448"/>
      <c r="BC92" s="448"/>
      <c r="BD92" s="448"/>
      <c r="BE92" s="448"/>
      <c r="BF92" s="448"/>
      <c r="BG92" s="448"/>
      <c r="BH92" s="448"/>
      <c r="BI92" s="111"/>
      <c r="BJ92" s="369"/>
      <c r="BK92" s="369"/>
      <c r="BL92" s="369"/>
      <c r="BM92" s="369"/>
      <c r="BN92" s="369"/>
      <c r="BO92" s="493"/>
      <c r="BP92" s="493"/>
      <c r="BQ92" s="493"/>
      <c r="BR92" s="493"/>
      <c r="BS92" s="493"/>
      <c r="BT92" s="488"/>
      <c r="BU92" s="488"/>
      <c r="BV92" s="488"/>
      <c r="BW92" s="112"/>
      <c r="BX92" s="177"/>
      <c r="BY92" s="178"/>
      <c r="BZ92" s="178"/>
      <c r="CA92" s="178"/>
      <c r="CB92" s="178"/>
      <c r="CC92" s="166"/>
      <c r="CD92" s="166"/>
      <c r="CE92" s="166"/>
      <c r="CF92" s="166"/>
      <c r="CG92" s="166"/>
      <c r="CH92" s="166"/>
      <c r="CI92" s="166"/>
      <c r="CJ92" s="166"/>
      <c r="CK92" s="166"/>
      <c r="CL92" s="203"/>
      <c r="CM92" s="214"/>
      <c r="CN92" s="214"/>
      <c r="CO92" s="215"/>
      <c r="CP92" s="5"/>
      <c r="CQ92" s="5"/>
      <c r="CR92" s="13"/>
      <c r="CS92" s="13"/>
      <c r="CT92" s="13"/>
      <c r="CU92" s="5"/>
      <c r="CV92" s="5"/>
      <c r="CW92" s="5"/>
      <c r="CX92" s="5"/>
    </row>
    <row r="93" spans="5:112" ht="8.1" customHeight="1" x14ac:dyDescent="0.15">
      <c r="E93" s="250"/>
      <c r="F93" s="251"/>
      <c r="G93" s="155"/>
      <c r="H93" s="156"/>
      <c r="I93" s="156"/>
      <c r="J93" s="156"/>
      <c r="K93" s="156"/>
      <c r="L93" s="157"/>
      <c r="M93" s="267"/>
      <c r="N93" s="268"/>
      <c r="O93" s="268"/>
      <c r="P93" s="268"/>
      <c r="Q93" s="268"/>
      <c r="R93" s="268"/>
      <c r="S93" s="268"/>
      <c r="T93" s="268"/>
      <c r="U93" s="268"/>
      <c r="V93" s="268"/>
      <c r="W93" s="269"/>
      <c r="X93" s="447"/>
      <c r="Y93" s="448"/>
      <c r="Z93" s="448"/>
      <c r="AA93" s="448"/>
      <c r="AB93" s="448"/>
      <c r="AC93" s="448"/>
      <c r="AD93" s="448"/>
      <c r="AE93" s="448"/>
      <c r="AF93" s="448"/>
      <c r="AG93" s="448"/>
      <c r="AH93" s="448"/>
      <c r="AI93" s="448"/>
      <c r="AJ93" s="448"/>
      <c r="AK93" s="448"/>
      <c r="AL93" s="545"/>
      <c r="AM93" s="448"/>
      <c r="AN93" s="448"/>
      <c r="AO93" s="448"/>
      <c r="AP93" s="448"/>
      <c r="AQ93" s="448"/>
      <c r="AR93" s="448"/>
      <c r="AS93" s="448"/>
      <c r="AT93" s="448"/>
      <c r="AU93" s="448"/>
      <c r="AV93" s="448"/>
      <c r="AW93" s="448"/>
      <c r="AX93" s="448"/>
      <c r="AY93" s="448"/>
      <c r="AZ93" s="448"/>
      <c r="BA93" s="448"/>
      <c r="BB93" s="448"/>
      <c r="BC93" s="448"/>
      <c r="BD93" s="448"/>
      <c r="BE93" s="448"/>
      <c r="BF93" s="448"/>
      <c r="BG93" s="448"/>
      <c r="BH93" s="448"/>
      <c r="BI93" s="113"/>
      <c r="BJ93" s="114"/>
      <c r="BK93" s="114"/>
      <c r="BL93" s="114"/>
      <c r="BM93" s="114"/>
      <c r="BN93" s="114"/>
      <c r="BO93" s="410"/>
      <c r="BP93" s="410"/>
      <c r="BQ93" s="410"/>
      <c r="BR93" s="410"/>
      <c r="BS93" s="410"/>
      <c r="BT93" s="114"/>
      <c r="BU93" s="114"/>
      <c r="BV93" s="114"/>
      <c r="BW93" s="114"/>
      <c r="BX93" s="177"/>
      <c r="BY93" s="178"/>
      <c r="BZ93" s="178"/>
      <c r="CA93" s="178"/>
      <c r="CB93" s="178"/>
      <c r="CC93" s="166"/>
      <c r="CD93" s="166"/>
      <c r="CE93" s="166"/>
      <c r="CF93" s="166"/>
      <c r="CG93" s="166"/>
      <c r="CH93" s="166"/>
      <c r="CI93" s="166"/>
      <c r="CJ93" s="166"/>
      <c r="CK93" s="166"/>
      <c r="CL93" s="203"/>
      <c r="CM93" s="214"/>
      <c r="CN93" s="214"/>
      <c r="CO93" s="215"/>
      <c r="CP93" s="5"/>
      <c r="CQ93" s="5"/>
      <c r="CR93" s="13"/>
      <c r="CS93" s="13"/>
      <c r="CT93" s="13"/>
      <c r="CU93" s="5"/>
      <c r="CV93" s="5"/>
      <c r="CW93" s="5"/>
      <c r="CX93" s="5"/>
    </row>
    <row r="94" spans="5:112" ht="8.1" customHeight="1" x14ac:dyDescent="0.15">
      <c r="E94" s="250"/>
      <c r="F94" s="251"/>
      <c r="G94" s="155"/>
      <c r="H94" s="156"/>
      <c r="I94" s="156"/>
      <c r="J94" s="156"/>
      <c r="K94" s="156"/>
      <c r="L94" s="157"/>
      <c r="M94" s="267"/>
      <c r="N94" s="268"/>
      <c r="O94" s="268"/>
      <c r="P94" s="268"/>
      <c r="Q94" s="268"/>
      <c r="R94" s="268"/>
      <c r="S94" s="268"/>
      <c r="T94" s="268"/>
      <c r="U94" s="268"/>
      <c r="V94" s="268"/>
      <c r="W94" s="269"/>
      <c r="X94" s="447"/>
      <c r="Y94" s="448"/>
      <c r="Z94" s="448"/>
      <c r="AA94" s="448"/>
      <c r="AB94" s="448"/>
      <c r="AC94" s="448"/>
      <c r="AD94" s="448"/>
      <c r="AE94" s="448"/>
      <c r="AF94" s="448"/>
      <c r="AG94" s="448"/>
      <c r="AH94" s="448"/>
      <c r="AI94" s="448"/>
      <c r="AJ94" s="448"/>
      <c r="AK94" s="448"/>
      <c r="AL94" s="115"/>
      <c r="AM94" s="369" t="s">
        <v>208</v>
      </c>
      <c r="AN94" s="369"/>
      <c r="AO94" s="369"/>
      <c r="AP94" s="369"/>
      <c r="AQ94" s="369"/>
      <c r="AR94" s="369"/>
      <c r="AS94" s="369"/>
      <c r="AT94" s="116"/>
      <c r="AU94" s="116"/>
      <c r="AV94" s="116"/>
      <c r="AW94" s="116"/>
      <c r="AX94" s="116"/>
      <c r="AY94" s="116"/>
      <c r="AZ94" s="116"/>
      <c r="BA94" s="116"/>
      <c r="BB94" s="116"/>
      <c r="BC94" s="116"/>
      <c r="BD94" s="116"/>
      <c r="BE94" s="116"/>
      <c r="BF94" s="116"/>
      <c r="BG94" s="116"/>
      <c r="BH94" s="116"/>
      <c r="BI94" s="264" t="s">
        <v>88</v>
      </c>
      <c r="BJ94" s="265"/>
      <c r="BK94" s="265"/>
      <c r="BL94" s="265"/>
      <c r="BM94" s="265"/>
      <c r="BN94" s="265"/>
      <c r="BO94" s="491"/>
      <c r="BP94" s="491"/>
      <c r="BQ94" s="491"/>
      <c r="BR94" s="491"/>
      <c r="BS94" s="491"/>
      <c r="BT94" s="107"/>
      <c r="BU94" s="107"/>
      <c r="BV94" s="107"/>
      <c r="BW94" s="108"/>
      <c r="BX94" s="177"/>
      <c r="BY94" s="178"/>
      <c r="BZ94" s="178"/>
      <c r="CA94" s="178"/>
      <c r="CB94" s="178"/>
      <c r="CC94" s="166"/>
      <c r="CD94" s="166"/>
      <c r="CE94" s="166"/>
      <c r="CF94" s="166"/>
      <c r="CG94" s="166"/>
      <c r="CH94" s="166"/>
      <c r="CI94" s="166"/>
      <c r="CJ94" s="166"/>
      <c r="CK94" s="166"/>
      <c r="CL94" s="203"/>
      <c r="CM94" s="214"/>
      <c r="CN94" s="214"/>
      <c r="CO94" s="215"/>
      <c r="CP94" s="5"/>
      <c r="CQ94" s="5"/>
      <c r="CR94" s="13"/>
      <c r="CS94" s="13"/>
      <c r="CT94" s="13"/>
      <c r="CU94" s="5"/>
      <c r="CV94" s="5"/>
      <c r="CW94" s="5"/>
      <c r="CX94" s="5"/>
    </row>
    <row r="95" spans="5:112" ht="8.1" customHeight="1" x14ac:dyDescent="0.15">
      <c r="E95" s="250"/>
      <c r="F95" s="251"/>
      <c r="G95" s="155"/>
      <c r="H95" s="156"/>
      <c r="I95" s="156"/>
      <c r="J95" s="156"/>
      <c r="K95" s="156"/>
      <c r="L95" s="157"/>
      <c r="M95" s="267"/>
      <c r="N95" s="268"/>
      <c r="O95" s="268"/>
      <c r="P95" s="268"/>
      <c r="Q95" s="268"/>
      <c r="R95" s="268"/>
      <c r="S95" s="268"/>
      <c r="T95" s="268"/>
      <c r="U95" s="268"/>
      <c r="V95" s="268"/>
      <c r="W95" s="269"/>
      <c r="X95" s="447"/>
      <c r="Y95" s="448"/>
      <c r="Z95" s="448"/>
      <c r="AA95" s="448"/>
      <c r="AB95" s="448"/>
      <c r="AC95" s="448"/>
      <c r="AD95" s="448"/>
      <c r="AE95" s="448"/>
      <c r="AF95" s="448"/>
      <c r="AG95" s="448"/>
      <c r="AH95" s="448"/>
      <c r="AI95" s="448"/>
      <c r="AJ95" s="448"/>
      <c r="AK95" s="448"/>
      <c r="AL95" s="115"/>
      <c r="AM95" s="369"/>
      <c r="AN95" s="369"/>
      <c r="AO95" s="369"/>
      <c r="AP95" s="369"/>
      <c r="AQ95" s="369"/>
      <c r="AR95" s="369"/>
      <c r="AS95" s="369"/>
      <c r="AT95" s="116"/>
      <c r="AU95" s="116"/>
      <c r="AV95" s="116"/>
      <c r="AW95" s="116"/>
      <c r="AX95" s="116"/>
      <c r="AY95" s="116"/>
      <c r="AZ95" s="116"/>
      <c r="BA95" s="116"/>
      <c r="BB95" s="116"/>
      <c r="BC95" s="116"/>
      <c r="BD95" s="116"/>
      <c r="BE95" s="116"/>
      <c r="BF95" s="116"/>
      <c r="BG95" s="116"/>
      <c r="BH95" s="116"/>
      <c r="BI95" s="267"/>
      <c r="BJ95" s="268"/>
      <c r="BK95" s="268"/>
      <c r="BL95" s="268"/>
      <c r="BM95" s="268"/>
      <c r="BN95" s="268"/>
      <c r="BO95" s="109"/>
      <c r="BP95" s="109"/>
      <c r="BQ95" s="109"/>
      <c r="BR95" s="109"/>
      <c r="BS95" s="109"/>
      <c r="BT95" s="488" t="s">
        <v>23</v>
      </c>
      <c r="BU95" s="488"/>
      <c r="BV95" s="488"/>
      <c r="BW95" s="110"/>
      <c r="BX95" s="177"/>
      <c r="BY95" s="178"/>
      <c r="BZ95" s="178"/>
      <c r="CA95" s="178"/>
      <c r="CB95" s="178"/>
      <c r="CC95" s="166"/>
      <c r="CD95" s="166"/>
      <c r="CE95" s="166"/>
      <c r="CF95" s="166"/>
      <c r="CG95" s="166"/>
      <c r="CH95" s="166"/>
      <c r="CI95" s="166"/>
      <c r="CJ95" s="166"/>
      <c r="CK95" s="166"/>
      <c r="CL95" s="203"/>
      <c r="CM95" s="214"/>
      <c r="CN95" s="214"/>
      <c r="CO95" s="215"/>
      <c r="CP95" s="13"/>
      <c r="CQ95" s="5"/>
      <c r="CR95" s="5"/>
      <c r="CS95" s="5"/>
      <c r="CT95" s="5"/>
      <c r="CU95" s="13"/>
      <c r="CV95" s="13"/>
      <c r="CW95" s="13"/>
      <c r="CX95" s="13"/>
    </row>
    <row r="96" spans="5:112" ht="8.1" customHeight="1" x14ac:dyDescent="0.15">
      <c r="E96" s="250"/>
      <c r="F96" s="251"/>
      <c r="G96" s="155"/>
      <c r="H96" s="156"/>
      <c r="I96" s="156"/>
      <c r="J96" s="156"/>
      <c r="K96" s="156"/>
      <c r="L96" s="157"/>
      <c r="M96" s="267"/>
      <c r="N96" s="268"/>
      <c r="O96" s="268"/>
      <c r="P96" s="268"/>
      <c r="Q96" s="268"/>
      <c r="R96" s="268"/>
      <c r="S96" s="268"/>
      <c r="T96" s="268"/>
      <c r="U96" s="268"/>
      <c r="V96" s="268"/>
      <c r="W96" s="269"/>
      <c r="X96" s="447"/>
      <c r="Y96" s="448"/>
      <c r="Z96" s="448"/>
      <c r="AA96" s="448"/>
      <c r="AB96" s="448"/>
      <c r="AC96" s="448"/>
      <c r="AD96" s="448"/>
      <c r="AE96" s="448"/>
      <c r="AF96" s="448"/>
      <c r="AG96" s="448"/>
      <c r="AH96" s="448"/>
      <c r="AI96" s="448"/>
      <c r="AJ96" s="448"/>
      <c r="AK96" s="448"/>
      <c r="AL96" s="115"/>
      <c r="AM96" s="117"/>
      <c r="AN96" s="117"/>
      <c r="AO96" s="35"/>
      <c r="AP96" s="38"/>
      <c r="AQ96" s="38"/>
      <c r="AR96" s="38"/>
      <c r="AS96" s="38"/>
      <c r="AT96" s="38"/>
      <c r="AU96" s="35"/>
      <c r="AV96" s="118"/>
      <c r="AW96" s="118"/>
      <c r="AX96" s="118"/>
      <c r="AY96" s="118"/>
      <c r="AZ96" s="118"/>
      <c r="BA96" s="118"/>
      <c r="BB96" s="524" t="s">
        <v>23</v>
      </c>
      <c r="BC96" s="524"/>
      <c r="BD96" s="524"/>
      <c r="BE96" s="524"/>
      <c r="BF96" s="117"/>
      <c r="BG96" s="117"/>
      <c r="BH96" s="117"/>
      <c r="BI96" s="508" t="s">
        <v>113</v>
      </c>
      <c r="BJ96" s="369"/>
      <c r="BK96" s="369"/>
      <c r="BL96" s="369"/>
      <c r="BM96" s="369"/>
      <c r="BN96" s="369"/>
      <c r="BO96" s="489"/>
      <c r="BP96" s="489"/>
      <c r="BQ96" s="489"/>
      <c r="BR96" s="489"/>
      <c r="BS96" s="489"/>
      <c r="BT96" s="488"/>
      <c r="BU96" s="488"/>
      <c r="BV96" s="488"/>
      <c r="BW96" s="110"/>
      <c r="BX96" s="177"/>
      <c r="BY96" s="178"/>
      <c r="BZ96" s="178"/>
      <c r="CA96" s="178"/>
      <c r="CB96" s="178"/>
      <c r="CC96" s="166"/>
      <c r="CD96" s="166"/>
      <c r="CE96" s="166"/>
      <c r="CF96" s="166"/>
      <c r="CG96" s="166"/>
      <c r="CH96" s="166"/>
      <c r="CI96" s="166"/>
      <c r="CJ96" s="166"/>
      <c r="CK96" s="166"/>
      <c r="CL96" s="203"/>
      <c r="CM96" s="214"/>
      <c r="CN96" s="214"/>
      <c r="CO96" s="215"/>
      <c r="CP96" s="13"/>
      <c r="CQ96" s="13"/>
      <c r="CR96" s="5"/>
      <c r="CS96" s="5"/>
      <c r="CT96" s="5"/>
      <c r="CU96" s="13"/>
      <c r="CV96" s="13"/>
      <c r="CW96" s="13"/>
      <c r="CX96" s="13"/>
      <c r="DA96" s="13"/>
      <c r="DB96" s="13"/>
      <c r="DC96" s="13"/>
      <c r="DD96" s="13"/>
      <c r="DE96" s="16"/>
      <c r="DF96" s="16"/>
      <c r="DG96" s="16"/>
      <c r="DH96" s="16"/>
    </row>
    <row r="97" spans="5:112" ht="8.1" customHeight="1" x14ac:dyDescent="0.15">
      <c r="E97" s="250"/>
      <c r="F97" s="251"/>
      <c r="G97" s="155"/>
      <c r="H97" s="156"/>
      <c r="I97" s="156"/>
      <c r="J97" s="156"/>
      <c r="K97" s="156"/>
      <c r="L97" s="157"/>
      <c r="M97" s="267"/>
      <c r="N97" s="268"/>
      <c r="O97" s="268"/>
      <c r="P97" s="268"/>
      <c r="Q97" s="268"/>
      <c r="R97" s="268"/>
      <c r="S97" s="268"/>
      <c r="T97" s="268"/>
      <c r="U97" s="268"/>
      <c r="V97" s="268"/>
      <c r="W97" s="269"/>
      <c r="X97" s="447"/>
      <c r="Y97" s="448"/>
      <c r="Z97" s="448"/>
      <c r="AA97" s="448"/>
      <c r="AB97" s="448"/>
      <c r="AC97" s="448"/>
      <c r="AD97" s="448"/>
      <c r="AE97" s="448"/>
      <c r="AF97" s="448"/>
      <c r="AG97" s="448"/>
      <c r="AH97" s="448"/>
      <c r="AI97" s="448"/>
      <c r="AJ97" s="448"/>
      <c r="AK97" s="449"/>
      <c r="AL97" s="119"/>
      <c r="AM97" s="516"/>
      <c r="AN97" s="516"/>
      <c r="AO97" s="516"/>
      <c r="AP97" s="516"/>
      <c r="AQ97" s="516"/>
      <c r="AR97" s="516"/>
      <c r="AS97" s="369" t="s">
        <v>230</v>
      </c>
      <c r="AT97" s="369"/>
      <c r="AU97" s="518"/>
      <c r="AV97" s="518"/>
      <c r="AW97" s="518"/>
      <c r="AX97" s="518"/>
      <c r="AY97" s="518"/>
      <c r="AZ97" s="518"/>
      <c r="BA97" s="518"/>
      <c r="BB97" s="524"/>
      <c r="BC97" s="524"/>
      <c r="BD97" s="524"/>
      <c r="BE97" s="524"/>
      <c r="BF97" s="117"/>
      <c r="BG97" s="117"/>
      <c r="BH97" s="120"/>
      <c r="BI97" s="508"/>
      <c r="BJ97" s="369"/>
      <c r="BK97" s="369"/>
      <c r="BL97" s="369"/>
      <c r="BM97" s="369"/>
      <c r="BN97" s="369"/>
      <c r="BO97" s="490"/>
      <c r="BP97" s="490"/>
      <c r="BQ97" s="490"/>
      <c r="BR97" s="490"/>
      <c r="BS97" s="490"/>
      <c r="BT97" s="488"/>
      <c r="BU97" s="488"/>
      <c r="BV97" s="488"/>
      <c r="BW97" s="110"/>
      <c r="BX97" s="177"/>
      <c r="BY97" s="178"/>
      <c r="BZ97" s="178"/>
      <c r="CA97" s="178"/>
      <c r="CB97" s="178"/>
      <c r="CC97" s="166"/>
      <c r="CD97" s="166"/>
      <c r="CE97" s="166"/>
      <c r="CF97" s="166"/>
      <c r="CG97" s="166"/>
      <c r="CH97" s="166"/>
      <c r="CI97" s="166"/>
      <c r="CJ97" s="166"/>
      <c r="CK97" s="166"/>
      <c r="CL97" s="203"/>
      <c r="CM97" s="214"/>
      <c r="CN97" s="214"/>
      <c r="CO97" s="215"/>
      <c r="CP97" s="13"/>
      <c r="CQ97" s="13"/>
      <c r="CR97" s="5"/>
      <c r="CS97" s="5"/>
      <c r="CT97" s="5"/>
      <c r="CU97" s="13"/>
      <c r="CV97" s="13"/>
      <c r="CW97" s="13"/>
      <c r="CX97" s="13"/>
      <c r="DA97" s="13"/>
      <c r="DB97" s="13"/>
      <c r="DC97" s="13"/>
      <c r="DD97" s="13"/>
      <c r="DE97" s="16"/>
      <c r="DF97" s="16"/>
      <c r="DG97" s="16"/>
      <c r="DH97" s="16"/>
    </row>
    <row r="98" spans="5:112" ht="8.1" customHeight="1" x14ac:dyDescent="0.15">
      <c r="E98" s="250"/>
      <c r="F98" s="251"/>
      <c r="G98" s="155"/>
      <c r="H98" s="156"/>
      <c r="I98" s="156"/>
      <c r="J98" s="156"/>
      <c r="K98" s="156"/>
      <c r="L98" s="157"/>
      <c r="M98" s="267"/>
      <c r="N98" s="268"/>
      <c r="O98" s="268"/>
      <c r="P98" s="268"/>
      <c r="Q98" s="268"/>
      <c r="R98" s="268"/>
      <c r="S98" s="268"/>
      <c r="T98" s="268"/>
      <c r="U98" s="268"/>
      <c r="V98" s="268"/>
      <c r="W98" s="269"/>
      <c r="X98" s="447"/>
      <c r="Y98" s="448"/>
      <c r="Z98" s="448"/>
      <c r="AA98" s="448"/>
      <c r="AB98" s="448"/>
      <c r="AC98" s="448"/>
      <c r="AD98" s="448"/>
      <c r="AE98" s="448"/>
      <c r="AF98" s="448"/>
      <c r="AG98" s="448"/>
      <c r="AH98" s="448"/>
      <c r="AI98" s="448"/>
      <c r="AJ98" s="448"/>
      <c r="AK98" s="449"/>
      <c r="AL98" s="57"/>
      <c r="AM98" s="517"/>
      <c r="AN98" s="517"/>
      <c r="AO98" s="517"/>
      <c r="AP98" s="517"/>
      <c r="AQ98" s="517"/>
      <c r="AR98" s="517"/>
      <c r="AS98" s="418"/>
      <c r="AT98" s="418"/>
      <c r="AU98" s="519"/>
      <c r="AV98" s="519"/>
      <c r="AW98" s="519"/>
      <c r="AX98" s="519"/>
      <c r="AY98" s="519"/>
      <c r="AZ98" s="519"/>
      <c r="BA98" s="519"/>
      <c r="BB98" s="524"/>
      <c r="BC98" s="524"/>
      <c r="BD98" s="524"/>
      <c r="BE98" s="524"/>
      <c r="BF98" s="39"/>
      <c r="BG98" s="39"/>
      <c r="BH98" s="58"/>
      <c r="BI98" s="111"/>
      <c r="BJ98" s="369" t="s">
        <v>78</v>
      </c>
      <c r="BK98" s="369"/>
      <c r="BL98" s="369"/>
      <c r="BM98" s="369"/>
      <c r="BN98" s="369"/>
      <c r="BO98" s="492"/>
      <c r="BP98" s="492"/>
      <c r="BQ98" s="492"/>
      <c r="BR98" s="492"/>
      <c r="BS98" s="492"/>
      <c r="BT98" s="487" t="s">
        <v>23</v>
      </c>
      <c r="BU98" s="488"/>
      <c r="BV98" s="488"/>
      <c r="BW98" s="112"/>
      <c r="BX98" s="177"/>
      <c r="BY98" s="178"/>
      <c r="BZ98" s="178"/>
      <c r="CA98" s="178"/>
      <c r="CB98" s="178"/>
      <c r="CC98" s="166"/>
      <c r="CD98" s="166"/>
      <c r="CE98" s="166"/>
      <c r="CF98" s="166"/>
      <c r="CG98" s="166"/>
      <c r="CH98" s="166"/>
      <c r="CI98" s="166"/>
      <c r="CJ98" s="166"/>
      <c r="CK98" s="166"/>
      <c r="CL98" s="203"/>
      <c r="CM98" s="214"/>
      <c r="CN98" s="214"/>
      <c r="CO98" s="215"/>
      <c r="CP98" s="13"/>
      <c r="CQ98" s="13"/>
      <c r="CR98" s="5"/>
      <c r="CS98" s="5"/>
      <c r="CT98" s="5"/>
      <c r="CU98" s="13"/>
      <c r="CV98" s="13"/>
      <c r="CW98" s="13"/>
      <c r="CX98" s="13"/>
      <c r="DA98" s="13"/>
      <c r="DB98" s="13"/>
      <c r="DC98" s="13"/>
      <c r="DD98" s="13"/>
      <c r="DE98" s="16"/>
      <c r="DF98" s="16"/>
      <c r="DG98" s="16"/>
      <c r="DH98" s="16"/>
    </row>
    <row r="99" spans="5:112" ht="8.1" customHeight="1" x14ac:dyDescent="0.15">
      <c r="E99" s="250"/>
      <c r="F99" s="251"/>
      <c r="G99" s="155"/>
      <c r="H99" s="156"/>
      <c r="I99" s="156"/>
      <c r="J99" s="156"/>
      <c r="K99" s="156"/>
      <c r="L99" s="157"/>
      <c r="M99" s="267"/>
      <c r="N99" s="268"/>
      <c r="O99" s="268"/>
      <c r="P99" s="268"/>
      <c r="Q99" s="268"/>
      <c r="R99" s="268"/>
      <c r="S99" s="268"/>
      <c r="T99" s="268"/>
      <c r="U99" s="268"/>
      <c r="V99" s="268"/>
      <c r="W99" s="269"/>
      <c r="X99" s="447"/>
      <c r="Y99" s="448"/>
      <c r="Z99" s="448"/>
      <c r="AA99" s="448"/>
      <c r="AB99" s="448"/>
      <c r="AC99" s="448"/>
      <c r="AD99" s="448"/>
      <c r="AE99" s="448"/>
      <c r="AF99" s="448"/>
      <c r="AG99" s="448"/>
      <c r="AH99" s="448"/>
      <c r="AI99" s="448"/>
      <c r="AJ99" s="448"/>
      <c r="AK99" s="449"/>
      <c r="AL99" s="121"/>
      <c r="AM99" s="122"/>
      <c r="AN99" s="34"/>
      <c r="AO99" s="34"/>
      <c r="AP99" s="34"/>
      <c r="AQ99" s="34"/>
      <c r="AR99" s="123"/>
      <c r="AS99" s="123"/>
      <c r="AT99" s="123"/>
      <c r="AU99" s="123"/>
      <c r="AV99" s="123"/>
      <c r="AW99" s="123"/>
      <c r="AX99" s="124"/>
      <c r="AY99" s="124"/>
      <c r="AZ99" s="124"/>
      <c r="BA99" s="124"/>
      <c r="BB99" s="122"/>
      <c r="BC99" s="122"/>
      <c r="BD99" s="122"/>
      <c r="BE99" s="122"/>
      <c r="BF99" s="122"/>
      <c r="BG99" s="122"/>
      <c r="BH99" s="125"/>
      <c r="BI99" s="111"/>
      <c r="BJ99" s="369"/>
      <c r="BK99" s="369"/>
      <c r="BL99" s="369"/>
      <c r="BM99" s="369"/>
      <c r="BN99" s="369"/>
      <c r="BO99" s="493"/>
      <c r="BP99" s="493"/>
      <c r="BQ99" s="493"/>
      <c r="BR99" s="493"/>
      <c r="BS99" s="493"/>
      <c r="BT99" s="488"/>
      <c r="BU99" s="488"/>
      <c r="BV99" s="488"/>
      <c r="BW99" s="112"/>
      <c r="BX99" s="177"/>
      <c r="BY99" s="178"/>
      <c r="BZ99" s="178"/>
      <c r="CA99" s="178"/>
      <c r="CB99" s="178"/>
      <c r="CC99" s="166"/>
      <c r="CD99" s="166"/>
      <c r="CE99" s="166"/>
      <c r="CF99" s="166"/>
      <c r="CG99" s="166"/>
      <c r="CH99" s="166"/>
      <c r="CI99" s="166"/>
      <c r="CJ99" s="166"/>
      <c r="CK99" s="166"/>
      <c r="CL99" s="203"/>
      <c r="CM99" s="214"/>
      <c r="CN99" s="214"/>
      <c r="CO99" s="215"/>
      <c r="CP99" s="13"/>
      <c r="CQ99" s="13"/>
      <c r="CR99" s="5"/>
      <c r="CS99" s="5"/>
      <c r="CT99" s="5"/>
      <c r="CU99" s="13"/>
      <c r="CV99" s="13"/>
      <c r="CW99" s="13"/>
      <c r="CX99" s="13"/>
      <c r="DA99" s="13"/>
      <c r="DB99" s="13"/>
      <c r="DC99" s="13"/>
      <c r="DD99" s="13"/>
      <c r="DE99" s="13"/>
      <c r="DF99" s="13"/>
      <c r="DG99" s="13"/>
      <c r="DH99" s="13"/>
    </row>
    <row r="100" spans="5:112" ht="8.1" customHeight="1" x14ac:dyDescent="0.15">
      <c r="E100" s="250"/>
      <c r="F100" s="251"/>
      <c r="G100" s="155"/>
      <c r="H100" s="156"/>
      <c r="I100" s="156"/>
      <c r="J100" s="156"/>
      <c r="K100" s="156"/>
      <c r="L100" s="157"/>
      <c r="M100" s="546"/>
      <c r="N100" s="547"/>
      <c r="O100" s="547"/>
      <c r="P100" s="547"/>
      <c r="Q100" s="547"/>
      <c r="R100" s="547"/>
      <c r="S100" s="547"/>
      <c r="T100" s="547"/>
      <c r="U100" s="547"/>
      <c r="V100" s="547"/>
      <c r="W100" s="548"/>
      <c r="X100" s="541"/>
      <c r="Y100" s="542"/>
      <c r="Z100" s="542"/>
      <c r="AA100" s="542"/>
      <c r="AB100" s="542"/>
      <c r="AC100" s="542"/>
      <c r="AD100" s="542"/>
      <c r="AE100" s="542"/>
      <c r="AF100" s="542"/>
      <c r="AG100" s="542"/>
      <c r="AH100" s="542"/>
      <c r="AI100" s="542"/>
      <c r="AJ100" s="542"/>
      <c r="AK100" s="543"/>
      <c r="AL100" s="57"/>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58"/>
      <c r="BI100" s="113"/>
      <c r="BJ100" s="114"/>
      <c r="BK100" s="114"/>
      <c r="BL100" s="114"/>
      <c r="BM100" s="114"/>
      <c r="BN100" s="114"/>
      <c r="BO100" s="410"/>
      <c r="BP100" s="410"/>
      <c r="BQ100" s="410"/>
      <c r="BR100" s="410"/>
      <c r="BS100" s="410"/>
      <c r="BT100" s="114"/>
      <c r="BU100" s="114"/>
      <c r="BV100" s="114"/>
      <c r="BW100" s="114"/>
      <c r="BX100" s="522"/>
      <c r="BY100" s="523"/>
      <c r="BZ100" s="523"/>
      <c r="CA100" s="523"/>
      <c r="CB100" s="523"/>
      <c r="CC100" s="500"/>
      <c r="CD100" s="500"/>
      <c r="CE100" s="500"/>
      <c r="CF100" s="500"/>
      <c r="CG100" s="500"/>
      <c r="CH100" s="500"/>
      <c r="CI100" s="500"/>
      <c r="CJ100" s="500"/>
      <c r="CK100" s="500"/>
      <c r="CL100" s="512"/>
      <c r="CM100" s="216"/>
      <c r="CN100" s="216"/>
      <c r="CO100" s="217"/>
      <c r="CP100" s="13"/>
      <c r="CQ100" s="13"/>
      <c r="CR100" s="5"/>
      <c r="CS100" s="5"/>
      <c r="CT100" s="5"/>
      <c r="CU100" s="13"/>
      <c r="CV100" s="13"/>
      <c r="CW100" s="13"/>
      <c r="CX100" s="13"/>
      <c r="DA100" s="13"/>
      <c r="DB100" s="13"/>
      <c r="DC100" s="13"/>
      <c r="DD100" s="13"/>
      <c r="DE100" s="13"/>
      <c r="DF100" s="13"/>
      <c r="DG100" s="13"/>
      <c r="DH100" s="13"/>
    </row>
    <row r="101" spans="5:112" ht="8.1" customHeight="1" x14ac:dyDescent="0.15">
      <c r="E101" s="250"/>
      <c r="F101" s="251"/>
      <c r="G101" s="155"/>
      <c r="H101" s="156"/>
      <c r="I101" s="156"/>
      <c r="J101" s="156"/>
      <c r="K101" s="156"/>
      <c r="L101" s="157"/>
      <c r="M101" s="525" t="s">
        <v>220</v>
      </c>
      <c r="N101" s="526"/>
      <c r="O101" s="526"/>
      <c r="P101" s="526"/>
      <c r="Q101" s="526"/>
      <c r="R101" s="526"/>
      <c r="S101" s="526"/>
      <c r="T101" s="526"/>
      <c r="U101" s="526"/>
      <c r="V101" s="526"/>
      <c r="W101" s="527"/>
      <c r="X101" s="484" t="s">
        <v>70</v>
      </c>
      <c r="Y101" s="485"/>
      <c r="Z101" s="485"/>
      <c r="AA101" s="485"/>
      <c r="AB101" s="485"/>
      <c r="AC101" s="485"/>
      <c r="AD101" s="485"/>
      <c r="AE101" s="485"/>
      <c r="AF101" s="485"/>
      <c r="AG101" s="485"/>
      <c r="AH101" s="485"/>
      <c r="AI101" s="485"/>
      <c r="AJ101" s="485"/>
      <c r="AK101" s="486"/>
      <c r="AL101" s="477" t="str">
        <f>IF(OR(AM5="認定番号",AM5=""),"?",VLOOKUP(AM5,DC30:DR43,15,FALSE))</f>
        <v>要是正：隙間が3mm以下であること。（治工具1段目が入らないこと。）</v>
      </c>
      <c r="AM101" s="478"/>
      <c r="AN101" s="478"/>
      <c r="AO101" s="478"/>
      <c r="AP101" s="478"/>
      <c r="AQ101" s="478"/>
      <c r="AR101" s="478"/>
      <c r="AS101" s="478"/>
      <c r="AT101" s="478"/>
      <c r="AU101" s="478"/>
      <c r="AV101" s="478"/>
      <c r="AW101" s="478"/>
      <c r="AX101" s="478"/>
      <c r="AY101" s="478"/>
      <c r="AZ101" s="478"/>
      <c r="BA101" s="478"/>
      <c r="BB101" s="478"/>
      <c r="BC101" s="478"/>
      <c r="BD101" s="478"/>
      <c r="BE101" s="478"/>
      <c r="BF101" s="478"/>
      <c r="BG101" s="478"/>
      <c r="BH101" s="479"/>
      <c r="BI101" s="126"/>
      <c r="BJ101" s="368" t="s">
        <v>99</v>
      </c>
      <c r="BK101" s="368"/>
      <c r="BL101" s="368"/>
      <c r="BM101" s="84"/>
      <c r="BN101" s="84"/>
      <c r="BO101" s="84"/>
      <c r="BP101" s="84"/>
      <c r="BQ101" s="84"/>
      <c r="BR101" s="84"/>
      <c r="BS101" s="86"/>
      <c r="BT101" s="86"/>
      <c r="BU101" s="86"/>
      <c r="BV101" s="127"/>
      <c r="BW101" s="128"/>
      <c r="BX101" s="165" t="str">
        <f>IF(BJ103="","",IF(BJ103=CZ45,"〇",""))</f>
        <v/>
      </c>
      <c r="BY101" s="166"/>
      <c r="BZ101" s="166"/>
      <c r="CA101" s="166"/>
      <c r="CB101" s="166"/>
      <c r="CC101" s="411" t="str">
        <f>IF(BJ103="","",IF(BJ103=CZ46,"〇",""))</f>
        <v/>
      </c>
      <c r="CD101" s="411"/>
      <c r="CE101" s="411"/>
      <c r="CF101" s="411"/>
      <c r="CG101" s="411"/>
      <c r="CH101" s="411" t="str">
        <f>IF(BJ103="","",IF(BJ103=CZ47,"〇",""))</f>
        <v/>
      </c>
      <c r="CI101" s="411"/>
      <c r="CJ101" s="411"/>
      <c r="CK101" s="411"/>
      <c r="CL101" s="499"/>
      <c r="CM101" s="212" t="s">
        <v>100</v>
      </c>
      <c r="CN101" s="212"/>
      <c r="CO101" s="213"/>
      <c r="CP101" s="13"/>
      <c r="CQ101" s="13"/>
      <c r="CR101" s="5"/>
      <c r="CS101" s="5"/>
      <c r="CT101" s="5"/>
      <c r="CU101" s="13"/>
      <c r="CV101" s="13"/>
      <c r="CW101" s="13"/>
      <c r="CX101" s="13"/>
      <c r="DA101" s="13"/>
      <c r="DB101" s="13"/>
      <c r="DC101" s="13"/>
      <c r="DD101" s="13"/>
      <c r="DE101" s="13"/>
      <c r="DF101" s="13"/>
      <c r="DG101" s="13"/>
      <c r="DH101" s="13"/>
    </row>
    <row r="102" spans="5:112" ht="8.1" customHeight="1" x14ac:dyDescent="0.15">
      <c r="E102" s="250"/>
      <c r="F102" s="251"/>
      <c r="G102" s="155"/>
      <c r="H102" s="156"/>
      <c r="I102" s="156"/>
      <c r="J102" s="156"/>
      <c r="K102" s="156"/>
      <c r="L102" s="157"/>
      <c r="M102" s="513"/>
      <c r="N102" s="514"/>
      <c r="O102" s="514"/>
      <c r="P102" s="514"/>
      <c r="Q102" s="514"/>
      <c r="R102" s="514"/>
      <c r="S102" s="514"/>
      <c r="T102" s="514"/>
      <c r="U102" s="514"/>
      <c r="V102" s="514"/>
      <c r="W102" s="515"/>
      <c r="X102" s="247"/>
      <c r="Y102" s="214"/>
      <c r="Z102" s="214"/>
      <c r="AA102" s="214"/>
      <c r="AB102" s="214"/>
      <c r="AC102" s="214"/>
      <c r="AD102" s="214"/>
      <c r="AE102" s="214"/>
      <c r="AF102" s="214"/>
      <c r="AG102" s="214"/>
      <c r="AH102" s="214"/>
      <c r="AI102" s="214"/>
      <c r="AJ102" s="214"/>
      <c r="AK102" s="215"/>
      <c r="AL102" s="480"/>
      <c r="AM102" s="481"/>
      <c r="AN102" s="481"/>
      <c r="AO102" s="481"/>
      <c r="AP102" s="481"/>
      <c r="AQ102" s="481"/>
      <c r="AR102" s="481"/>
      <c r="AS102" s="481"/>
      <c r="AT102" s="481"/>
      <c r="AU102" s="481"/>
      <c r="AV102" s="481"/>
      <c r="AW102" s="481"/>
      <c r="AX102" s="481"/>
      <c r="AY102" s="481"/>
      <c r="AZ102" s="481"/>
      <c r="BA102" s="481"/>
      <c r="BB102" s="481"/>
      <c r="BC102" s="481"/>
      <c r="BD102" s="481"/>
      <c r="BE102" s="481"/>
      <c r="BF102" s="481"/>
      <c r="BG102" s="481"/>
      <c r="BH102" s="482"/>
      <c r="BI102" s="101"/>
      <c r="BJ102" s="369"/>
      <c r="BK102" s="369"/>
      <c r="BL102" s="369"/>
      <c r="BM102" s="129"/>
      <c r="BN102" s="129"/>
      <c r="BO102" s="129"/>
      <c r="BP102" s="129"/>
      <c r="BQ102" s="129"/>
      <c r="BR102" s="129"/>
      <c r="BS102" s="129"/>
      <c r="BT102" s="129"/>
      <c r="BU102" s="129"/>
      <c r="BV102" s="129"/>
      <c r="BW102" s="102"/>
      <c r="BX102" s="165"/>
      <c r="BY102" s="166"/>
      <c r="BZ102" s="166"/>
      <c r="CA102" s="166"/>
      <c r="CB102" s="166"/>
      <c r="CC102" s="166"/>
      <c r="CD102" s="166"/>
      <c r="CE102" s="166"/>
      <c r="CF102" s="166"/>
      <c r="CG102" s="166"/>
      <c r="CH102" s="166"/>
      <c r="CI102" s="166"/>
      <c r="CJ102" s="166"/>
      <c r="CK102" s="166"/>
      <c r="CL102" s="203"/>
      <c r="CM102" s="214"/>
      <c r="CN102" s="214"/>
      <c r="CO102" s="215"/>
      <c r="CP102" s="13"/>
      <c r="CQ102" s="13"/>
      <c r="CR102" s="13"/>
      <c r="CS102" s="13"/>
      <c r="CT102" s="13"/>
      <c r="CU102" s="13"/>
      <c r="CV102" s="13"/>
      <c r="CW102" s="13"/>
      <c r="CX102" s="13"/>
      <c r="DA102" s="13"/>
      <c r="DB102" s="13"/>
      <c r="DC102" s="13"/>
      <c r="DD102" s="13"/>
      <c r="DE102" s="13"/>
      <c r="DF102" s="13"/>
      <c r="DG102" s="13"/>
      <c r="DH102" s="13"/>
    </row>
    <row r="103" spans="5:112" ht="8.1" customHeight="1" x14ac:dyDescent="0.15">
      <c r="E103" s="250"/>
      <c r="F103" s="251"/>
      <c r="G103" s="155"/>
      <c r="H103" s="156"/>
      <c r="I103" s="156"/>
      <c r="J103" s="156"/>
      <c r="K103" s="156"/>
      <c r="L103" s="157"/>
      <c r="M103" s="513"/>
      <c r="N103" s="514"/>
      <c r="O103" s="514"/>
      <c r="P103" s="514"/>
      <c r="Q103" s="514"/>
      <c r="R103" s="514"/>
      <c r="S103" s="514"/>
      <c r="T103" s="514"/>
      <c r="U103" s="514"/>
      <c r="V103" s="514"/>
      <c r="W103" s="515"/>
      <c r="X103" s="247"/>
      <c r="Y103" s="214"/>
      <c r="Z103" s="214"/>
      <c r="AA103" s="214"/>
      <c r="AB103" s="214"/>
      <c r="AC103" s="214"/>
      <c r="AD103" s="214"/>
      <c r="AE103" s="214"/>
      <c r="AF103" s="214"/>
      <c r="AG103" s="214"/>
      <c r="AH103" s="214"/>
      <c r="AI103" s="214"/>
      <c r="AJ103" s="214"/>
      <c r="AK103" s="215"/>
      <c r="AL103" s="480"/>
      <c r="AM103" s="481"/>
      <c r="AN103" s="481"/>
      <c r="AO103" s="481"/>
      <c r="AP103" s="481"/>
      <c r="AQ103" s="481"/>
      <c r="AR103" s="481"/>
      <c r="AS103" s="481"/>
      <c r="AT103" s="481"/>
      <c r="AU103" s="481"/>
      <c r="AV103" s="481"/>
      <c r="AW103" s="481"/>
      <c r="AX103" s="481"/>
      <c r="AY103" s="481"/>
      <c r="AZ103" s="481"/>
      <c r="BA103" s="481"/>
      <c r="BB103" s="481"/>
      <c r="BC103" s="481"/>
      <c r="BD103" s="481"/>
      <c r="BE103" s="481"/>
      <c r="BF103" s="481"/>
      <c r="BG103" s="481"/>
      <c r="BH103" s="482"/>
      <c r="BI103" s="101"/>
      <c r="BJ103" s="412"/>
      <c r="BK103" s="412"/>
      <c r="BL103" s="412"/>
      <c r="BM103" s="412"/>
      <c r="BN103" s="412"/>
      <c r="BO103" s="412"/>
      <c r="BP103" s="412"/>
      <c r="BQ103" s="412"/>
      <c r="BR103" s="412"/>
      <c r="BS103" s="412"/>
      <c r="BT103" s="412"/>
      <c r="BU103" s="412"/>
      <c r="BV103" s="412"/>
      <c r="BW103" s="102"/>
      <c r="BX103" s="165"/>
      <c r="BY103" s="166"/>
      <c r="BZ103" s="166"/>
      <c r="CA103" s="166"/>
      <c r="CB103" s="166"/>
      <c r="CC103" s="166"/>
      <c r="CD103" s="166"/>
      <c r="CE103" s="166"/>
      <c r="CF103" s="166"/>
      <c r="CG103" s="166"/>
      <c r="CH103" s="166"/>
      <c r="CI103" s="166"/>
      <c r="CJ103" s="166"/>
      <c r="CK103" s="166"/>
      <c r="CL103" s="203"/>
      <c r="CM103" s="214"/>
      <c r="CN103" s="214"/>
      <c r="CO103" s="215"/>
      <c r="CP103" s="13"/>
      <c r="CQ103" s="13"/>
      <c r="CR103" s="13"/>
      <c r="CS103" s="13"/>
      <c r="CT103" s="13"/>
      <c r="CU103" s="13"/>
      <c r="CV103" s="13"/>
      <c r="CW103" s="13"/>
      <c r="CX103" s="13"/>
      <c r="DA103" s="13"/>
      <c r="DB103" s="13"/>
      <c r="DC103" s="13"/>
      <c r="DD103" s="13"/>
      <c r="DE103" s="13"/>
      <c r="DF103" s="13"/>
      <c r="DG103" s="13"/>
      <c r="DH103" s="13"/>
    </row>
    <row r="104" spans="5:112" ht="8.1" customHeight="1" x14ac:dyDescent="0.15">
      <c r="E104" s="250"/>
      <c r="F104" s="251"/>
      <c r="G104" s="155"/>
      <c r="H104" s="156"/>
      <c r="I104" s="156"/>
      <c r="J104" s="156"/>
      <c r="K104" s="156"/>
      <c r="L104" s="157"/>
      <c r="M104" s="513"/>
      <c r="N104" s="514"/>
      <c r="O104" s="514"/>
      <c r="P104" s="514"/>
      <c r="Q104" s="514"/>
      <c r="R104" s="514"/>
      <c r="S104" s="514"/>
      <c r="T104" s="514"/>
      <c r="U104" s="514"/>
      <c r="V104" s="514"/>
      <c r="W104" s="515"/>
      <c r="X104" s="247"/>
      <c r="Y104" s="214"/>
      <c r="Z104" s="214"/>
      <c r="AA104" s="214"/>
      <c r="AB104" s="214"/>
      <c r="AC104" s="214"/>
      <c r="AD104" s="214"/>
      <c r="AE104" s="214"/>
      <c r="AF104" s="214"/>
      <c r="AG104" s="214"/>
      <c r="AH104" s="214"/>
      <c r="AI104" s="214"/>
      <c r="AJ104" s="214"/>
      <c r="AK104" s="215"/>
      <c r="AL104" s="480"/>
      <c r="AM104" s="481"/>
      <c r="AN104" s="481"/>
      <c r="AO104" s="481"/>
      <c r="AP104" s="481"/>
      <c r="AQ104" s="481"/>
      <c r="AR104" s="481"/>
      <c r="AS104" s="481"/>
      <c r="AT104" s="481"/>
      <c r="AU104" s="481"/>
      <c r="AV104" s="481"/>
      <c r="AW104" s="481"/>
      <c r="AX104" s="481"/>
      <c r="AY104" s="481"/>
      <c r="AZ104" s="481"/>
      <c r="BA104" s="481"/>
      <c r="BB104" s="481"/>
      <c r="BC104" s="481"/>
      <c r="BD104" s="481"/>
      <c r="BE104" s="481"/>
      <c r="BF104" s="481"/>
      <c r="BG104" s="481"/>
      <c r="BH104" s="482"/>
      <c r="BI104" s="101"/>
      <c r="BJ104" s="412"/>
      <c r="BK104" s="412"/>
      <c r="BL104" s="412"/>
      <c r="BM104" s="412"/>
      <c r="BN104" s="412"/>
      <c r="BO104" s="412"/>
      <c r="BP104" s="412"/>
      <c r="BQ104" s="412"/>
      <c r="BR104" s="412"/>
      <c r="BS104" s="412"/>
      <c r="BT104" s="412"/>
      <c r="BU104" s="412"/>
      <c r="BV104" s="412"/>
      <c r="BW104" s="102"/>
      <c r="BX104" s="165"/>
      <c r="BY104" s="166"/>
      <c r="BZ104" s="166"/>
      <c r="CA104" s="166"/>
      <c r="CB104" s="166"/>
      <c r="CC104" s="166"/>
      <c r="CD104" s="166"/>
      <c r="CE104" s="166"/>
      <c r="CF104" s="166"/>
      <c r="CG104" s="166"/>
      <c r="CH104" s="166"/>
      <c r="CI104" s="166"/>
      <c r="CJ104" s="166"/>
      <c r="CK104" s="166"/>
      <c r="CL104" s="203"/>
      <c r="CM104" s="214"/>
      <c r="CN104" s="214"/>
      <c r="CO104" s="215"/>
      <c r="CP104" s="13"/>
      <c r="CQ104" s="13"/>
      <c r="CR104" s="13"/>
      <c r="CS104" s="13"/>
      <c r="CT104" s="13"/>
      <c r="CU104" s="13"/>
      <c r="CV104" s="13"/>
      <c r="CW104" s="13"/>
      <c r="CX104" s="13"/>
      <c r="DA104" s="13"/>
      <c r="DB104" s="13"/>
      <c r="DC104" s="13"/>
      <c r="DD104" s="12"/>
      <c r="DE104" s="12"/>
      <c r="DF104" s="12"/>
      <c r="DG104" s="12"/>
      <c r="DH104" s="13"/>
    </row>
    <row r="105" spans="5:112" ht="8.1" customHeight="1" x14ac:dyDescent="0.15">
      <c r="E105" s="250"/>
      <c r="F105" s="251"/>
      <c r="G105" s="155"/>
      <c r="H105" s="156"/>
      <c r="I105" s="156"/>
      <c r="J105" s="156"/>
      <c r="K105" s="156"/>
      <c r="L105" s="157"/>
      <c r="M105" s="513"/>
      <c r="N105" s="514"/>
      <c r="O105" s="514"/>
      <c r="P105" s="514"/>
      <c r="Q105" s="514"/>
      <c r="R105" s="514"/>
      <c r="S105" s="514"/>
      <c r="T105" s="514"/>
      <c r="U105" s="514"/>
      <c r="V105" s="514"/>
      <c r="W105" s="515"/>
      <c r="X105" s="247"/>
      <c r="Y105" s="214"/>
      <c r="Z105" s="214"/>
      <c r="AA105" s="214"/>
      <c r="AB105" s="214"/>
      <c r="AC105" s="214"/>
      <c r="AD105" s="214"/>
      <c r="AE105" s="214"/>
      <c r="AF105" s="214"/>
      <c r="AG105" s="214"/>
      <c r="AH105" s="214"/>
      <c r="AI105" s="214"/>
      <c r="AJ105" s="214"/>
      <c r="AK105" s="215"/>
      <c r="AL105" s="480" t="str">
        <f>IF(OR(AM5="認定番号",AM5=""),"?",VLOOKUP(AM5,DC30:DR43,16,FALSE))</f>
        <v>要重点点検：隙間が3.5mm以下であること。（治工具1段目が入るが2段目が入らないこと。）</v>
      </c>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2"/>
      <c r="BI105" s="101"/>
      <c r="BJ105" s="412"/>
      <c r="BK105" s="412"/>
      <c r="BL105" s="412"/>
      <c r="BM105" s="412"/>
      <c r="BN105" s="412"/>
      <c r="BO105" s="412"/>
      <c r="BP105" s="412"/>
      <c r="BQ105" s="412"/>
      <c r="BR105" s="412"/>
      <c r="BS105" s="412"/>
      <c r="BT105" s="412"/>
      <c r="BU105" s="412"/>
      <c r="BV105" s="412"/>
      <c r="BW105" s="102"/>
      <c r="BX105" s="165"/>
      <c r="BY105" s="166"/>
      <c r="BZ105" s="166"/>
      <c r="CA105" s="166"/>
      <c r="CB105" s="166"/>
      <c r="CC105" s="166"/>
      <c r="CD105" s="166"/>
      <c r="CE105" s="166"/>
      <c r="CF105" s="166"/>
      <c r="CG105" s="166"/>
      <c r="CH105" s="166"/>
      <c r="CI105" s="166"/>
      <c r="CJ105" s="166"/>
      <c r="CK105" s="166"/>
      <c r="CL105" s="203"/>
      <c r="CM105" s="214"/>
      <c r="CN105" s="214"/>
      <c r="CO105" s="215"/>
      <c r="CP105" s="13"/>
      <c r="CQ105" s="13"/>
      <c r="CR105" s="13"/>
      <c r="CS105" s="13"/>
      <c r="CT105" s="13"/>
      <c r="CU105" s="13"/>
      <c r="CV105" s="13"/>
      <c r="CW105" s="13"/>
      <c r="CX105" s="13"/>
      <c r="DA105" s="13"/>
      <c r="DB105" s="13"/>
      <c r="DC105" s="16"/>
      <c r="DD105" s="13"/>
      <c r="DE105" s="13"/>
      <c r="DF105" s="13"/>
      <c r="DG105" s="13"/>
      <c r="DH105" s="13"/>
    </row>
    <row r="106" spans="5:112" ht="8.1" customHeight="1" x14ac:dyDescent="0.15">
      <c r="E106" s="250"/>
      <c r="F106" s="251"/>
      <c r="G106" s="155"/>
      <c r="H106" s="156"/>
      <c r="I106" s="156"/>
      <c r="J106" s="156"/>
      <c r="K106" s="156"/>
      <c r="L106" s="157"/>
      <c r="M106" s="513"/>
      <c r="N106" s="514"/>
      <c r="O106" s="514"/>
      <c r="P106" s="514"/>
      <c r="Q106" s="514"/>
      <c r="R106" s="514"/>
      <c r="S106" s="514"/>
      <c r="T106" s="514"/>
      <c r="U106" s="514"/>
      <c r="V106" s="514"/>
      <c r="W106" s="515"/>
      <c r="X106" s="247"/>
      <c r="Y106" s="214"/>
      <c r="Z106" s="214"/>
      <c r="AA106" s="214"/>
      <c r="AB106" s="214"/>
      <c r="AC106" s="214"/>
      <c r="AD106" s="214"/>
      <c r="AE106" s="214"/>
      <c r="AF106" s="214"/>
      <c r="AG106" s="214"/>
      <c r="AH106" s="214"/>
      <c r="AI106" s="214"/>
      <c r="AJ106" s="214"/>
      <c r="AK106" s="215"/>
      <c r="AL106" s="480"/>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G106" s="481"/>
      <c r="BH106" s="482"/>
      <c r="BI106" s="101"/>
      <c r="BJ106" s="412"/>
      <c r="BK106" s="412"/>
      <c r="BL106" s="412"/>
      <c r="BM106" s="412"/>
      <c r="BN106" s="412"/>
      <c r="BO106" s="412"/>
      <c r="BP106" s="412"/>
      <c r="BQ106" s="412"/>
      <c r="BR106" s="412"/>
      <c r="BS106" s="412"/>
      <c r="BT106" s="412"/>
      <c r="BU106" s="412"/>
      <c r="BV106" s="412"/>
      <c r="BW106" s="102"/>
      <c r="BX106" s="165"/>
      <c r="BY106" s="166"/>
      <c r="BZ106" s="166"/>
      <c r="CA106" s="166"/>
      <c r="CB106" s="166"/>
      <c r="CC106" s="166"/>
      <c r="CD106" s="166"/>
      <c r="CE106" s="166"/>
      <c r="CF106" s="166"/>
      <c r="CG106" s="166"/>
      <c r="CH106" s="166"/>
      <c r="CI106" s="166"/>
      <c r="CJ106" s="166"/>
      <c r="CK106" s="166"/>
      <c r="CL106" s="203"/>
      <c r="CM106" s="214"/>
      <c r="CN106" s="214"/>
      <c r="CO106" s="215"/>
      <c r="CP106" s="13"/>
      <c r="CQ106" s="13"/>
      <c r="CR106" s="13"/>
      <c r="CS106" s="13"/>
      <c r="CT106" s="13"/>
      <c r="CU106" s="5"/>
      <c r="CV106" s="5"/>
      <c r="CW106" s="5"/>
      <c r="CX106" s="5"/>
      <c r="DA106" s="13"/>
      <c r="DB106" s="13"/>
      <c r="DC106" s="16"/>
      <c r="DD106" s="13"/>
      <c r="DE106" s="13"/>
      <c r="DF106" s="13"/>
      <c r="DG106" s="13"/>
      <c r="DH106" s="13"/>
    </row>
    <row r="107" spans="5:112" ht="8.1" customHeight="1" x14ac:dyDescent="0.15">
      <c r="E107" s="250"/>
      <c r="F107" s="251"/>
      <c r="G107" s="155"/>
      <c r="H107" s="156"/>
      <c r="I107" s="156"/>
      <c r="J107" s="156"/>
      <c r="K107" s="156"/>
      <c r="L107" s="157"/>
      <c r="M107" s="513"/>
      <c r="N107" s="514"/>
      <c r="O107" s="514"/>
      <c r="P107" s="514"/>
      <c r="Q107" s="514"/>
      <c r="R107" s="514"/>
      <c r="S107" s="514"/>
      <c r="T107" s="514"/>
      <c r="U107" s="514"/>
      <c r="V107" s="514"/>
      <c r="W107" s="515"/>
      <c r="X107" s="247"/>
      <c r="Y107" s="214"/>
      <c r="Z107" s="214"/>
      <c r="AA107" s="214"/>
      <c r="AB107" s="214"/>
      <c r="AC107" s="214"/>
      <c r="AD107" s="214"/>
      <c r="AE107" s="214"/>
      <c r="AF107" s="214"/>
      <c r="AG107" s="214"/>
      <c r="AH107" s="214"/>
      <c r="AI107" s="214"/>
      <c r="AJ107" s="214"/>
      <c r="AK107" s="215"/>
      <c r="AL107" s="480"/>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2"/>
      <c r="BI107" s="101"/>
      <c r="BJ107" s="413"/>
      <c r="BK107" s="413"/>
      <c r="BL107" s="413"/>
      <c r="BM107" s="413"/>
      <c r="BN107" s="413"/>
      <c r="BO107" s="413"/>
      <c r="BP107" s="413"/>
      <c r="BQ107" s="413"/>
      <c r="BR107" s="413"/>
      <c r="BS107" s="413"/>
      <c r="BT107" s="413"/>
      <c r="BU107" s="413"/>
      <c r="BV107" s="413"/>
      <c r="BW107" s="102"/>
      <c r="BX107" s="165"/>
      <c r="BY107" s="166"/>
      <c r="BZ107" s="166"/>
      <c r="CA107" s="166"/>
      <c r="CB107" s="166"/>
      <c r="CC107" s="166"/>
      <c r="CD107" s="166"/>
      <c r="CE107" s="166"/>
      <c r="CF107" s="166"/>
      <c r="CG107" s="166"/>
      <c r="CH107" s="166"/>
      <c r="CI107" s="166"/>
      <c r="CJ107" s="166"/>
      <c r="CK107" s="166"/>
      <c r="CL107" s="203"/>
      <c r="CM107" s="214"/>
      <c r="CN107" s="214"/>
      <c r="CO107" s="215"/>
      <c r="CP107" s="13"/>
      <c r="CQ107" s="13"/>
      <c r="CR107" s="13"/>
      <c r="CS107" s="13"/>
      <c r="CT107" s="13"/>
      <c r="CU107" s="5"/>
      <c r="CV107" s="5"/>
      <c r="CW107" s="5"/>
      <c r="CX107" s="5"/>
      <c r="DA107" s="13"/>
      <c r="DB107" s="13"/>
      <c r="DC107" s="16"/>
      <c r="DD107" s="13"/>
      <c r="DE107" s="13"/>
      <c r="DF107" s="13"/>
      <c r="DG107" s="13"/>
      <c r="DH107" s="13"/>
    </row>
    <row r="108" spans="5:112" ht="8.1" customHeight="1" x14ac:dyDescent="0.15">
      <c r="E108" s="252"/>
      <c r="F108" s="253"/>
      <c r="G108" s="158"/>
      <c r="H108" s="159"/>
      <c r="I108" s="159"/>
      <c r="J108" s="159"/>
      <c r="K108" s="159"/>
      <c r="L108" s="160"/>
      <c r="M108" s="528"/>
      <c r="N108" s="529"/>
      <c r="O108" s="529"/>
      <c r="P108" s="529"/>
      <c r="Q108" s="529"/>
      <c r="R108" s="529"/>
      <c r="S108" s="529"/>
      <c r="T108" s="529"/>
      <c r="U108" s="529"/>
      <c r="V108" s="529"/>
      <c r="W108" s="530"/>
      <c r="X108" s="248"/>
      <c r="Y108" s="216"/>
      <c r="Z108" s="216"/>
      <c r="AA108" s="216"/>
      <c r="AB108" s="216"/>
      <c r="AC108" s="216"/>
      <c r="AD108" s="216"/>
      <c r="AE108" s="216"/>
      <c r="AF108" s="216"/>
      <c r="AG108" s="216"/>
      <c r="AH108" s="216"/>
      <c r="AI108" s="216"/>
      <c r="AJ108" s="216"/>
      <c r="AK108" s="217"/>
      <c r="AL108" s="537"/>
      <c r="AM108" s="538"/>
      <c r="AN108" s="538"/>
      <c r="AO108" s="538"/>
      <c r="AP108" s="538"/>
      <c r="AQ108" s="538"/>
      <c r="AR108" s="538"/>
      <c r="AS108" s="538"/>
      <c r="AT108" s="538"/>
      <c r="AU108" s="538"/>
      <c r="AV108" s="538"/>
      <c r="AW108" s="538"/>
      <c r="AX108" s="538"/>
      <c r="AY108" s="538"/>
      <c r="AZ108" s="538"/>
      <c r="BA108" s="538"/>
      <c r="BB108" s="538"/>
      <c r="BC108" s="538"/>
      <c r="BD108" s="538"/>
      <c r="BE108" s="538"/>
      <c r="BF108" s="538"/>
      <c r="BG108" s="538"/>
      <c r="BH108" s="539"/>
      <c r="BI108" s="130"/>
      <c r="BJ108" s="131"/>
      <c r="BK108" s="131"/>
      <c r="BL108" s="132"/>
      <c r="BM108" s="132"/>
      <c r="BN108" s="132"/>
      <c r="BO108" s="132"/>
      <c r="BP108" s="132"/>
      <c r="BQ108" s="132"/>
      <c r="BR108" s="131"/>
      <c r="BS108" s="131"/>
      <c r="BT108" s="131"/>
      <c r="BU108" s="131"/>
      <c r="BV108" s="131"/>
      <c r="BW108" s="133"/>
      <c r="BX108" s="327"/>
      <c r="BY108" s="314"/>
      <c r="BZ108" s="314"/>
      <c r="CA108" s="314"/>
      <c r="CB108" s="314"/>
      <c r="CC108" s="314"/>
      <c r="CD108" s="314"/>
      <c r="CE108" s="314"/>
      <c r="CF108" s="314"/>
      <c r="CG108" s="314"/>
      <c r="CH108" s="314"/>
      <c r="CI108" s="314"/>
      <c r="CJ108" s="314"/>
      <c r="CK108" s="314"/>
      <c r="CL108" s="315"/>
      <c r="CM108" s="216"/>
      <c r="CN108" s="216"/>
      <c r="CO108" s="217"/>
      <c r="CP108" s="13"/>
      <c r="CQ108" s="13"/>
      <c r="CR108" s="13"/>
      <c r="CS108" s="13"/>
      <c r="CT108" s="13"/>
      <c r="CU108" s="5"/>
      <c r="CV108" s="5"/>
      <c r="CW108" s="5"/>
      <c r="CX108" s="5"/>
      <c r="DA108" s="13"/>
      <c r="DB108" s="13"/>
      <c r="DC108" s="16"/>
      <c r="DD108" s="13"/>
      <c r="DE108" s="13"/>
      <c r="DF108" s="13"/>
      <c r="DG108" s="13"/>
      <c r="DH108" s="13"/>
    </row>
    <row r="109" spans="5:112" ht="8.1" customHeight="1" x14ac:dyDescent="0.15">
      <c r="E109" s="250" t="s">
        <v>130</v>
      </c>
      <c r="F109" s="251"/>
      <c r="G109" s="247" t="s">
        <v>127</v>
      </c>
      <c r="H109" s="214"/>
      <c r="I109" s="214"/>
      <c r="J109" s="214"/>
      <c r="K109" s="214"/>
      <c r="L109" s="215"/>
      <c r="M109" s="244" t="s">
        <v>128</v>
      </c>
      <c r="N109" s="212"/>
      <c r="O109" s="212"/>
      <c r="P109" s="212"/>
      <c r="Q109" s="212"/>
      <c r="R109" s="212"/>
      <c r="S109" s="212"/>
      <c r="T109" s="212"/>
      <c r="U109" s="212"/>
      <c r="V109" s="212"/>
      <c r="W109" s="213"/>
      <c r="X109" s="531" t="s">
        <v>218</v>
      </c>
      <c r="Y109" s="532"/>
      <c r="Z109" s="532"/>
      <c r="AA109" s="532"/>
      <c r="AB109" s="532"/>
      <c r="AC109" s="532"/>
      <c r="AD109" s="532"/>
      <c r="AE109" s="532"/>
      <c r="AF109" s="532"/>
      <c r="AG109" s="532"/>
      <c r="AH109" s="532"/>
      <c r="AI109" s="532"/>
      <c r="AJ109" s="532"/>
      <c r="AK109" s="533"/>
      <c r="AL109" s="247" t="s">
        <v>219</v>
      </c>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5"/>
      <c r="BI109" s="362"/>
      <c r="BJ109" s="363"/>
      <c r="BK109" s="363"/>
      <c r="BL109" s="363"/>
      <c r="BM109" s="363"/>
      <c r="BN109" s="363"/>
      <c r="BO109" s="363"/>
      <c r="BP109" s="363"/>
      <c r="BQ109" s="363"/>
      <c r="BR109" s="363"/>
      <c r="BS109" s="363"/>
      <c r="BT109" s="363"/>
      <c r="BU109" s="363"/>
      <c r="BV109" s="363"/>
      <c r="BW109" s="364"/>
      <c r="BX109" s="276"/>
      <c r="BY109" s="277"/>
      <c r="BZ109" s="277"/>
      <c r="CA109" s="277"/>
      <c r="CB109" s="277"/>
      <c r="CC109" s="200" t="s">
        <v>30</v>
      </c>
      <c r="CD109" s="200"/>
      <c r="CE109" s="200"/>
      <c r="CF109" s="200"/>
      <c r="CG109" s="200"/>
      <c r="CH109" s="277"/>
      <c r="CI109" s="277"/>
      <c r="CJ109" s="277"/>
      <c r="CK109" s="277"/>
      <c r="CL109" s="313"/>
      <c r="CM109" s="212" t="s">
        <v>102</v>
      </c>
      <c r="CN109" s="212"/>
      <c r="CO109" s="213"/>
      <c r="CP109" s="5"/>
      <c r="CQ109" s="13"/>
      <c r="CR109" s="13"/>
      <c r="CS109" s="13"/>
      <c r="CT109" s="13"/>
      <c r="CU109" s="5"/>
      <c r="CV109" s="5"/>
      <c r="CW109" s="5"/>
      <c r="CX109" s="5"/>
      <c r="DA109" s="13"/>
      <c r="DB109" s="13"/>
      <c r="DC109" s="16"/>
      <c r="DD109" s="13"/>
      <c r="DE109" s="13"/>
      <c r="DF109" s="13"/>
      <c r="DG109" s="13"/>
      <c r="DH109" s="13"/>
    </row>
    <row r="110" spans="5:112" ht="8.1" customHeight="1" x14ac:dyDescent="0.15">
      <c r="E110" s="250"/>
      <c r="F110" s="251"/>
      <c r="G110" s="247"/>
      <c r="H110" s="214"/>
      <c r="I110" s="214"/>
      <c r="J110" s="214"/>
      <c r="K110" s="214"/>
      <c r="L110" s="215"/>
      <c r="M110" s="247"/>
      <c r="N110" s="214"/>
      <c r="O110" s="214"/>
      <c r="P110" s="214"/>
      <c r="Q110" s="214"/>
      <c r="R110" s="214"/>
      <c r="S110" s="214"/>
      <c r="T110" s="214"/>
      <c r="U110" s="214"/>
      <c r="V110" s="214"/>
      <c r="W110" s="215"/>
      <c r="X110" s="531"/>
      <c r="Y110" s="532"/>
      <c r="Z110" s="532"/>
      <c r="AA110" s="532"/>
      <c r="AB110" s="532"/>
      <c r="AC110" s="532"/>
      <c r="AD110" s="532"/>
      <c r="AE110" s="532"/>
      <c r="AF110" s="532"/>
      <c r="AG110" s="532"/>
      <c r="AH110" s="532"/>
      <c r="AI110" s="532"/>
      <c r="AJ110" s="532"/>
      <c r="AK110" s="533"/>
      <c r="AL110" s="247"/>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5"/>
      <c r="BI110" s="362"/>
      <c r="BJ110" s="363"/>
      <c r="BK110" s="363"/>
      <c r="BL110" s="363"/>
      <c r="BM110" s="363"/>
      <c r="BN110" s="363"/>
      <c r="BO110" s="363"/>
      <c r="BP110" s="363"/>
      <c r="BQ110" s="363"/>
      <c r="BR110" s="363"/>
      <c r="BS110" s="363"/>
      <c r="BT110" s="363"/>
      <c r="BU110" s="363"/>
      <c r="BV110" s="363"/>
      <c r="BW110" s="364"/>
      <c r="BX110" s="276"/>
      <c r="BY110" s="277"/>
      <c r="BZ110" s="277"/>
      <c r="CA110" s="277"/>
      <c r="CB110" s="277"/>
      <c r="CC110" s="200"/>
      <c r="CD110" s="200"/>
      <c r="CE110" s="200"/>
      <c r="CF110" s="200"/>
      <c r="CG110" s="200"/>
      <c r="CH110" s="277"/>
      <c r="CI110" s="277"/>
      <c r="CJ110" s="277"/>
      <c r="CK110" s="277"/>
      <c r="CL110" s="313"/>
      <c r="CM110" s="214"/>
      <c r="CN110" s="214"/>
      <c r="CO110" s="215"/>
      <c r="CP110" s="5"/>
      <c r="CQ110" s="5"/>
      <c r="CR110" s="13"/>
      <c r="CS110" s="13"/>
      <c r="CT110" s="13"/>
      <c r="CU110" s="5"/>
      <c r="CV110" s="5"/>
      <c r="CW110" s="5"/>
      <c r="CX110" s="5"/>
      <c r="DA110" s="13"/>
      <c r="DB110" s="13"/>
      <c r="DC110" s="16"/>
      <c r="DD110" s="13"/>
      <c r="DE110" s="13"/>
      <c r="DF110" s="13"/>
      <c r="DG110" s="13"/>
      <c r="DH110" s="13"/>
    </row>
    <row r="111" spans="5:112" ht="8.1" customHeight="1" x14ac:dyDescent="0.15">
      <c r="E111" s="250"/>
      <c r="F111" s="251"/>
      <c r="G111" s="247"/>
      <c r="H111" s="214"/>
      <c r="I111" s="214"/>
      <c r="J111" s="214"/>
      <c r="K111" s="214"/>
      <c r="L111" s="215"/>
      <c r="M111" s="247"/>
      <c r="N111" s="214"/>
      <c r="O111" s="214"/>
      <c r="P111" s="214"/>
      <c r="Q111" s="214"/>
      <c r="R111" s="214"/>
      <c r="S111" s="214"/>
      <c r="T111" s="214"/>
      <c r="U111" s="214"/>
      <c r="V111" s="214"/>
      <c r="W111" s="215"/>
      <c r="X111" s="531"/>
      <c r="Y111" s="532"/>
      <c r="Z111" s="532"/>
      <c r="AA111" s="532"/>
      <c r="AB111" s="532"/>
      <c r="AC111" s="532"/>
      <c r="AD111" s="532"/>
      <c r="AE111" s="532"/>
      <c r="AF111" s="532"/>
      <c r="AG111" s="532"/>
      <c r="AH111" s="532"/>
      <c r="AI111" s="532"/>
      <c r="AJ111" s="532"/>
      <c r="AK111" s="533"/>
      <c r="AL111" s="247"/>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5"/>
      <c r="BI111" s="362"/>
      <c r="BJ111" s="363"/>
      <c r="BK111" s="363"/>
      <c r="BL111" s="363"/>
      <c r="BM111" s="363"/>
      <c r="BN111" s="363"/>
      <c r="BO111" s="363"/>
      <c r="BP111" s="363"/>
      <c r="BQ111" s="363"/>
      <c r="BR111" s="363"/>
      <c r="BS111" s="363"/>
      <c r="BT111" s="363"/>
      <c r="BU111" s="363"/>
      <c r="BV111" s="363"/>
      <c r="BW111" s="364"/>
      <c r="BX111" s="276"/>
      <c r="BY111" s="277"/>
      <c r="BZ111" s="277"/>
      <c r="CA111" s="277"/>
      <c r="CB111" s="277"/>
      <c r="CC111" s="200"/>
      <c r="CD111" s="200"/>
      <c r="CE111" s="200"/>
      <c r="CF111" s="200"/>
      <c r="CG111" s="200"/>
      <c r="CH111" s="277"/>
      <c r="CI111" s="277"/>
      <c r="CJ111" s="277"/>
      <c r="CK111" s="277"/>
      <c r="CL111" s="313"/>
      <c r="CM111" s="214"/>
      <c r="CN111" s="214"/>
      <c r="CO111" s="215"/>
      <c r="CP111" s="5"/>
      <c r="CQ111" s="5"/>
      <c r="CR111" s="13"/>
      <c r="CS111" s="13"/>
      <c r="CT111" s="13"/>
      <c r="CU111" s="5"/>
      <c r="CV111" s="5"/>
      <c r="CW111" s="5"/>
      <c r="CX111" s="5"/>
      <c r="DA111" s="13"/>
      <c r="DB111" s="13"/>
      <c r="DC111" s="16"/>
      <c r="DD111" s="13"/>
      <c r="DE111" s="13"/>
      <c r="DF111" s="13"/>
      <c r="DG111" s="13"/>
      <c r="DH111" s="13"/>
    </row>
    <row r="112" spans="5:112" ht="8.1" customHeight="1" x14ac:dyDescent="0.15">
      <c r="E112" s="250"/>
      <c r="F112" s="251"/>
      <c r="G112" s="247"/>
      <c r="H112" s="214"/>
      <c r="I112" s="214"/>
      <c r="J112" s="214"/>
      <c r="K112" s="214"/>
      <c r="L112" s="215"/>
      <c r="M112" s="247"/>
      <c r="N112" s="214"/>
      <c r="O112" s="214"/>
      <c r="P112" s="214"/>
      <c r="Q112" s="214"/>
      <c r="R112" s="214"/>
      <c r="S112" s="214"/>
      <c r="T112" s="214"/>
      <c r="U112" s="214"/>
      <c r="V112" s="214"/>
      <c r="W112" s="215"/>
      <c r="X112" s="531"/>
      <c r="Y112" s="532"/>
      <c r="Z112" s="532"/>
      <c r="AA112" s="532"/>
      <c r="AB112" s="532"/>
      <c r="AC112" s="532"/>
      <c r="AD112" s="532"/>
      <c r="AE112" s="532"/>
      <c r="AF112" s="532"/>
      <c r="AG112" s="532"/>
      <c r="AH112" s="532"/>
      <c r="AI112" s="532"/>
      <c r="AJ112" s="532"/>
      <c r="AK112" s="533"/>
      <c r="AL112" s="247"/>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5"/>
      <c r="BI112" s="362"/>
      <c r="BJ112" s="363"/>
      <c r="BK112" s="363"/>
      <c r="BL112" s="363"/>
      <c r="BM112" s="363"/>
      <c r="BN112" s="363"/>
      <c r="BO112" s="363"/>
      <c r="BP112" s="363"/>
      <c r="BQ112" s="363"/>
      <c r="BR112" s="363"/>
      <c r="BS112" s="363"/>
      <c r="BT112" s="363"/>
      <c r="BU112" s="363"/>
      <c r="BV112" s="363"/>
      <c r="BW112" s="364"/>
      <c r="BX112" s="276"/>
      <c r="BY112" s="277"/>
      <c r="BZ112" s="277"/>
      <c r="CA112" s="277"/>
      <c r="CB112" s="277"/>
      <c r="CC112" s="200"/>
      <c r="CD112" s="200"/>
      <c r="CE112" s="200"/>
      <c r="CF112" s="200"/>
      <c r="CG112" s="200"/>
      <c r="CH112" s="277"/>
      <c r="CI112" s="277"/>
      <c r="CJ112" s="277"/>
      <c r="CK112" s="277"/>
      <c r="CL112" s="313"/>
      <c r="CM112" s="214"/>
      <c r="CN112" s="214"/>
      <c r="CO112" s="215"/>
      <c r="CP112" s="5"/>
      <c r="CQ112" s="5"/>
      <c r="CR112" s="13"/>
      <c r="CS112" s="13"/>
      <c r="CT112" s="13"/>
      <c r="CU112" s="5"/>
      <c r="CV112" s="5"/>
      <c r="CW112" s="5"/>
      <c r="CX112" s="5"/>
      <c r="DA112" s="13"/>
      <c r="DB112" s="13"/>
      <c r="DC112" s="16"/>
      <c r="DD112" s="13"/>
      <c r="DE112" s="13"/>
      <c r="DF112" s="13"/>
      <c r="DG112" s="13"/>
      <c r="DH112" s="13"/>
    </row>
    <row r="113" spans="3:112" ht="8.1" customHeight="1" x14ac:dyDescent="0.15">
      <c r="E113" s="250"/>
      <c r="F113" s="251"/>
      <c r="G113" s="247"/>
      <c r="H113" s="214"/>
      <c r="I113" s="214"/>
      <c r="J113" s="214"/>
      <c r="K113" s="214"/>
      <c r="L113" s="215"/>
      <c r="M113" s="305"/>
      <c r="N113" s="306"/>
      <c r="O113" s="306"/>
      <c r="P113" s="306"/>
      <c r="Q113" s="306"/>
      <c r="R113" s="306"/>
      <c r="S113" s="306"/>
      <c r="T113" s="306"/>
      <c r="U113" s="306"/>
      <c r="V113" s="306"/>
      <c r="W113" s="307"/>
      <c r="X113" s="534"/>
      <c r="Y113" s="535"/>
      <c r="Z113" s="535"/>
      <c r="AA113" s="535"/>
      <c r="AB113" s="535"/>
      <c r="AC113" s="535"/>
      <c r="AD113" s="535"/>
      <c r="AE113" s="535"/>
      <c r="AF113" s="535"/>
      <c r="AG113" s="535"/>
      <c r="AH113" s="535"/>
      <c r="AI113" s="535"/>
      <c r="AJ113" s="535"/>
      <c r="AK113" s="536"/>
      <c r="AL113" s="305"/>
      <c r="AM113" s="306"/>
      <c r="AN113" s="306"/>
      <c r="AO113" s="306"/>
      <c r="AP113" s="306"/>
      <c r="AQ113" s="306"/>
      <c r="AR113" s="306"/>
      <c r="AS113" s="306"/>
      <c r="AT113" s="306"/>
      <c r="AU113" s="306"/>
      <c r="AV113" s="306"/>
      <c r="AW113" s="306"/>
      <c r="AX113" s="306"/>
      <c r="AY113" s="306"/>
      <c r="AZ113" s="306"/>
      <c r="BA113" s="306"/>
      <c r="BB113" s="306"/>
      <c r="BC113" s="306"/>
      <c r="BD113" s="306"/>
      <c r="BE113" s="306"/>
      <c r="BF113" s="306"/>
      <c r="BG113" s="306"/>
      <c r="BH113" s="307"/>
      <c r="BI113" s="365"/>
      <c r="BJ113" s="366"/>
      <c r="BK113" s="366"/>
      <c r="BL113" s="366"/>
      <c r="BM113" s="366"/>
      <c r="BN113" s="366"/>
      <c r="BO113" s="366"/>
      <c r="BP113" s="366"/>
      <c r="BQ113" s="366"/>
      <c r="BR113" s="366"/>
      <c r="BS113" s="366"/>
      <c r="BT113" s="366"/>
      <c r="BU113" s="366"/>
      <c r="BV113" s="366"/>
      <c r="BW113" s="367"/>
      <c r="BX113" s="278"/>
      <c r="BY113" s="279"/>
      <c r="BZ113" s="279"/>
      <c r="CA113" s="279"/>
      <c r="CB113" s="279"/>
      <c r="CC113" s="414"/>
      <c r="CD113" s="414"/>
      <c r="CE113" s="414"/>
      <c r="CF113" s="414"/>
      <c r="CG113" s="414"/>
      <c r="CH113" s="279"/>
      <c r="CI113" s="279"/>
      <c r="CJ113" s="279"/>
      <c r="CK113" s="279"/>
      <c r="CL113" s="316"/>
      <c r="CM113" s="216"/>
      <c r="CN113" s="216"/>
      <c r="CO113" s="217"/>
      <c r="CP113" s="5"/>
      <c r="CQ113" s="5"/>
      <c r="CR113" s="13"/>
      <c r="CS113" s="13"/>
      <c r="CT113" s="13"/>
      <c r="CU113" s="5"/>
      <c r="CV113" s="5"/>
      <c r="CW113" s="5"/>
      <c r="CX113" s="5"/>
      <c r="DA113" s="13"/>
      <c r="DB113" s="13"/>
      <c r="DC113" s="16"/>
      <c r="DD113" s="13"/>
      <c r="DE113" s="13"/>
      <c r="DF113" s="13"/>
      <c r="DG113" s="13"/>
      <c r="DH113" s="13"/>
    </row>
    <row r="114" spans="3:112" ht="8.1" customHeight="1" x14ac:dyDescent="0.15">
      <c r="E114" s="250"/>
      <c r="F114" s="251"/>
      <c r="G114" s="247"/>
      <c r="H114" s="214"/>
      <c r="I114" s="214"/>
      <c r="J114" s="214"/>
      <c r="K114" s="214"/>
      <c r="L114" s="215"/>
      <c r="M114" s="247" t="s">
        <v>129</v>
      </c>
      <c r="N114" s="214"/>
      <c r="O114" s="214"/>
      <c r="P114" s="214"/>
      <c r="Q114" s="214"/>
      <c r="R114" s="214"/>
      <c r="S114" s="214"/>
      <c r="T114" s="214"/>
      <c r="U114" s="214"/>
      <c r="V114" s="214"/>
      <c r="W114" s="215"/>
      <c r="X114" s="347" t="s">
        <v>60</v>
      </c>
      <c r="Y114" s="348"/>
      <c r="Z114" s="348"/>
      <c r="AA114" s="348"/>
      <c r="AB114" s="348"/>
      <c r="AC114" s="348"/>
      <c r="AD114" s="348"/>
      <c r="AE114" s="348"/>
      <c r="AF114" s="348"/>
      <c r="AG114" s="348"/>
      <c r="AH114" s="348"/>
      <c r="AI114" s="348"/>
      <c r="AJ114" s="348"/>
      <c r="AK114" s="349"/>
      <c r="AL114" s="347" t="s">
        <v>59</v>
      </c>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9"/>
      <c r="BI114" s="126"/>
      <c r="BJ114" s="368" t="s">
        <v>57</v>
      </c>
      <c r="BK114" s="368"/>
      <c r="BL114" s="368"/>
      <c r="BM114" s="368"/>
      <c r="BN114" s="368"/>
      <c r="BO114" s="368"/>
      <c r="BP114" s="325"/>
      <c r="BQ114" s="325"/>
      <c r="BR114" s="325"/>
      <c r="BS114" s="325"/>
      <c r="BT114" s="368" t="s">
        <v>76</v>
      </c>
      <c r="BU114" s="368"/>
      <c r="BV114" s="368"/>
      <c r="BW114" s="134"/>
      <c r="BX114" s="163" t="str">
        <f>IF(OR(BP114="",BP116=""),"",IF(AND(DB64="〇",DB65="〇"),"〇",""))</f>
        <v/>
      </c>
      <c r="BY114" s="164"/>
      <c r="BZ114" s="164"/>
      <c r="CA114" s="164"/>
      <c r="CB114" s="164"/>
      <c r="CC114" s="474" t="s">
        <v>77</v>
      </c>
      <c r="CD114" s="474"/>
      <c r="CE114" s="474"/>
      <c r="CF114" s="474"/>
      <c r="CG114" s="474"/>
      <c r="CH114" s="164" t="str">
        <f>IF(AND(BP114="",BP116=""),"",IF(OR(DB64="×",DB65="×"),"〇",""))</f>
        <v/>
      </c>
      <c r="CI114" s="164"/>
      <c r="CJ114" s="164"/>
      <c r="CK114" s="164"/>
      <c r="CL114" s="202"/>
      <c r="CM114" s="344" t="s">
        <v>101</v>
      </c>
      <c r="CN114" s="212"/>
      <c r="CO114" s="213"/>
      <c r="CP114" s="5"/>
      <c r="CQ114" s="5"/>
      <c r="CR114" s="13"/>
      <c r="CS114" s="13"/>
      <c r="CT114" s="13"/>
      <c r="CU114" s="5"/>
      <c r="CV114" s="5"/>
      <c r="CW114" s="5"/>
      <c r="CX114" s="5"/>
    </row>
    <row r="115" spans="3:112" ht="8.1" customHeight="1" x14ac:dyDescent="0.15">
      <c r="E115" s="250"/>
      <c r="F115" s="251"/>
      <c r="G115" s="247"/>
      <c r="H115" s="214"/>
      <c r="I115" s="214"/>
      <c r="J115" s="214"/>
      <c r="K115" s="214"/>
      <c r="L115" s="215"/>
      <c r="M115" s="247"/>
      <c r="N115" s="214"/>
      <c r="O115" s="214"/>
      <c r="P115" s="214"/>
      <c r="Q115" s="214"/>
      <c r="R115" s="214"/>
      <c r="S115" s="214"/>
      <c r="T115" s="214"/>
      <c r="U115" s="214"/>
      <c r="V115" s="214"/>
      <c r="W115" s="215"/>
      <c r="X115" s="247"/>
      <c r="Y115" s="214"/>
      <c r="Z115" s="214"/>
      <c r="AA115" s="214"/>
      <c r="AB115" s="214"/>
      <c r="AC115" s="214"/>
      <c r="AD115" s="214"/>
      <c r="AE115" s="214"/>
      <c r="AF115" s="214"/>
      <c r="AG115" s="214"/>
      <c r="AH115" s="214"/>
      <c r="AI115" s="214"/>
      <c r="AJ115" s="214"/>
      <c r="AK115" s="215"/>
      <c r="AL115" s="247"/>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5"/>
      <c r="BI115" s="101"/>
      <c r="BJ115" s="369"/>
      <c r="BK115" s="369"/>
      <c r="BL115" s="369"/>
      <c r="BM115" s="369"/>
      <c r="BN115" s="369"/>
      <c r="BO115" s="369"/>
      <c r="BP115" s="326"/>
      <c r="BQ115" s="326"/>
      <c r="BR115" s="326"/>
      <c r="BS115" s="326"/>
      <c r="BT115" s="369"/>
      <c r="BU115" s="369"/>
      <c r="BV115" s="369"/>
      <c r="BW115" s="134"/>
      <c r="BX115" s="165"/>
      <c r="BY115" s="166"/>
      <c r="BZ115" s="166"/>
      <c r="CA115" s="166"/>
      <c r="CB115" s="166"/>
      <c r="CC115" s="200"/>
      <c r="CD115" s="200"/>
      <c r="CE115" s="200"/>
      <c r="CF115" s="200"/>
      <c r="CG115" s="200"/>
      <c r="CH115" s="166"/>
      <c r="CI115" s="166"/>
      <c r="CJ115" s="166"/>
      <c r="CK115" s="166"/>
      <c r="CL115" s="203"/>
      <c r="CM115" s="345"/>
      <c r="CN115" s="214"/>
      <c r="CO115" s="215"/>
      <c r="CP115" s="5"/>
      <c r="CQ115" s="5"/>
      <c r="CR115" s="13"/>
      <c r="CS115" s="13"/>
      <c r="CT115" s="13"/>
      <c r="CU115" s="5"/>
      <c r="CV115" s="5"/>
      <c r="CW115" s="5"/>
      <c r="CX115" s="5"/>
    </row>
    <row r="116" spans="3:112" ht="8.1" customHeight="1" x14ac:dyDescent="0.15">
      <c r="C116" s="49"/>
      <c r="D116" s="49"/>
      <c r="E116" s="250"/>
      <c r="F116" s="251"/>
      <c r="G116" s="247"/>
      <c r="H116" s="214"/>
      <c r="I116" s="214"/>
      <c r="J116" s="214"/>
      <c r="K116" s="214"/>
      <c r="L116" s="215"/>
      <c r="M116" s="247"/>
      <c r="N116" s="214"/>
      <c r="O116" s="214"/>
      <c r="P116" s="214"/>
      <c r="Q116" s="214"/>
      <c r="R116" s="214"/>
      <c r="S116" s="214"/>
      <c r="T116" s="214"/>
      <c r="U116" s="214"/>
      <c r="V116" s="214"/>
      <c r="W116" s="215"/>
      <c r="X116" s="247"/>
      <c r="Y116" s="214"/>
      <c r="Z116" s="214"/>
      <c r="AA116" s="214"/>
      <c r="AB116" s="214"/>
      <c r="AC116" s="214"/>
      <c r="AD116" s="214"/>
      <c r="AE116" s="214"/>
      <c r="AF116" s="214"/>
      <c r="AG116" s="214"/>
      <c r="AH116" s="214"/>
      <c r="AI116" s="214"/>
      <c r="AJ116" s="214"/>
      <c r="AK116" s="215"/>
      <c r="AL116" s="247"/>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5"/>
      <c r="BI116" s="101"/>
      <c r="BJ116" s="369" t="s">
        <v>68</v>
      </c>
      <c r="BK116" s="369"/>
      <c r="BL116" s="369"/>
      <c r="BM116" s="369"/>
      <c r="BN116" s="369"/>
      <c r="BO116" s="369"/>
      <c r="BP116" s="387"/>
      <c r="BQ116" s="387"/>
      <c r="BR116" s="387"/>
      <c r="BS116" s="387"/>
      <c r="BT116" s="369" t="s">
        <v>58</v>
      </c>
      <c r="BU116" s="369"/>
      <c r="BV116" s="369"/>
      <c r="BW116" s="134"/>
      <c r="BX116" s="165"/>
      <c r="BY116" s="166"/>
      <c r="BZ116" s="166"/>
      <c r="CA116" s="166"/>
      <c r="CB116" s="166"/>
      <c r="CC116" s="200"/>
      <c r="CD116" s="200"/>
      <c r="CE116" s="200"/>
      <c r="CF116" s="200"/>
      <c r="CG116" s="200"/>
      <c r="CH116" s="166"/>
      <c r="CI116" s="166"/>
      <c r="CJ116" s="166"/>
      <c r="CK116" s="166"/>
      <c r="CL116" s="203"/>
      <c r="CM116" s="345"/>
      <c r="CN116" s="214"/>
      <c r="CO116" s="215"/>
      <c r="CP116" s="5"/>
      <c r="CQ116" s="5"/>
      <c r="CR116" s="13"/>
      <c r="CS116" s="13"/>
      <c r="CT116" s="13"/>
      <c r="CU116" s="5"/>
      <c r="CV116" s="5"/>
      <c r="CW116" s="5"/>
      <c r="CX116" s="5"/>
    </row>
    <row r="117" spans="3:112" ht="8.1" customHeight="1" x14ac:dyDescent="0.15">
      <c r="C117" s="49"/>
      <c r="D117" s="49"/>
      <c r="E117" s="250"/>
      <c r="F117" s="251"/>
      <c r="G117" s="247"/>
      <c r="H117" s="214"/>
      <c r="I117" s="214"/>
      <c r="J117" s="214"/>
      <c r="K117" s="214"/>
      <c r="L117" s="215"/>
      <c r="M117" s="247"/>
      <c r="N117" s="214"/>
      <c r="O117" s="214"/>
      <c r="P117" s="214"/>
      <c r="Q117" s="214"/>
      <c r="R117" s="214"/>
      <c r="S117" s="214"/>
      <c r="T117" s="214"/>
      <c r="U117" s="214"/>
      <c r="V117" s="214"/>
      <c r="W117" s="215"/>
      <c r="X117" s="247"/>
      <c r="Y117" s="214"/>
      <c r="Z117" s="214"/>
      <c r="AA117" s="214"/>
      <c r="AB117" s="214"/>
      <c r="AC117" s="214"/>
      <c r="AD117" s="214"/>
      <c r="AE117" s="214"/>
      <c r="AF117" s="214"/>
      <c r="AG117" s="214"/>
      <c r="AH117" s="214"/>
      <c r="AI117" s="214"/>
      <c r="AJ117" s="214"/>
      <c r="AK117" s="215"/>
      <c r="AL117" s="247"/>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5"/>
      <c r="BI117" s="101"/>
      <c r="BJ117" s="369"/>
      <c r="BK117" s="369"/>
      <c r="BL117" s="369"/>
      <c r="BM117" s="369"/>
      <c r="BN117" s="369"/>
      <c r="BO117" s="369"/>
      <c r="BP117" s="326"/>
      <c r="BQ117" s="326"/>
      <c r="BR117" s="326"/>
      <c r="BS117" s="326"/>
      <c r="BT117" s="369"/>
      <c r="BU117" s="369"/>
      <c r="BV117" s="369"/>
      <c r="BW117" s="134"/>
      <c r="BX117" s="165"/>
      <c r="BY117" s="166"/>
      <c r="BZ117" s="166"/>
      <c r="CA117" s="166"/>
      <c r="CB117" s="166"/>
      <c r="CC117" s="200"/>
      <c r="CD117" s="200"/>
      <c r="CE117" s="200"/>
      <c r="CF117" s="200"/>
      <c r="CG117" s="200"/>
      <c r="CH117" s="166"/>
      <c r="CI117" s="166"/>
      <c r="CJ117" s="166"/>
      <c r="CK117" s="166"/>
      <c r="CL117" s="203"/>
      <c r="CM117" s="345"/>
      <c r="CN117" s="214"/>
      <c r="CO117" s="215"/>
      <c r="CP117" s="5"/>
      <c r="CQ117" s="5"/>
      <c r="CR117" s="13"/>
      <c r="CS117" s="13"/>
      <c r="CT117" s="13"/>
      <c r="CU117" s="5"/>
      <c r="CV117" s="5"/>
      <c r="CW117" s="5"/>
      <c r="CX117" s="5"/>
    </row>
    <row r="118" spans="3:112" ht="8.1" customHeight="1" thickBot="1" x14ac:dyDescent="0.2">
      <c r="E118" s="303"/>
      <c r="F118" s="304"/>
      <c r="G118" s="350"/>
      <c r="H118" s="351"/>
      <c r="I118" s="351"/>
      <c r="J118" s="351"/>
      <c r="K118" s="351"/>
      <c r="L118" s="352"/>
      <c r="M118" s="350"/>
      <c r="N118" s="351"/>
      <c r="O118" s="351"/>
      <c r="P118" s="351"/>
      <c r="Q118" s="351"/>
      <c r="R118" s="351"/>
      <c r="S118" s="351"/>
      <c r="T118" s="351"/>
      <c r="U118" s="351"/>
      <c r="V118" s="351"/>
      <c r="W118" s="352"/>
      <c r="X118" s="350"/>
      <c r="Y118" s="351"/>
      <c r="Z118" s="351"/>
      <c r="AA118" s="351"/>
      <c r="AB118" s="351"/>
      <c r="AC118" s="351"/>
      <c r="AD118" s="351"/>
      <c r="AE118" s="351"/>
      <c r="AF118" s="351"/>
      <c r="AG118" s="351"/>
      <c r="AH118" s="351"/>
      <c r="AI118" s="351"/>
      <c r="AJ118" s="351"/>
      <c r="AK118" s="352"/>
      <c r="AL118" s="350"/>
      <c r="AM118" s="351"/>
      <c r="AN118" s="351"/>
      <c r="AO118" s="351"/>
      <c r="AP118" s="351"/>
      <c r="AQ118" s="351"/>
      <c r="AR118" s="351"/>
      <c r="AS118" s="351"/>
      <c r="AT118" s="351"/>
      <c r="AU118" s="351"/>
      <c r="AV118" s="351"/>
      <c r="AW118" s="351"/>
      <c r="AX118" s="351"/>
      <c r="AY118" s="351"/>
      <c r="AZ118" s="351"/>
      <c r="BA118" s="351"/>
      <c r="BB118" s="351"/>
      <c r="BC118" s="351"/>
      <c r="BD118" s="351"/>
      <c r="BE118" s="351"/>
      <c r="BF118" s="351"/>
      <c r="BG118" s="351"/>
      <c r="BH118" s="352"/>
      <c r="BI118" s="135"/>
      <c r="BJ118" s="136"/>
      <c r="BK118" s="136"/>
      <c r="BL118" s="136"/>
      <c r="BM118" s="136"/>
      <c r="BN118" s="136"/>
      <c r="BO118" s="136"/>
      <c r="BP118" s="136"/>
      <c r="BQ118" s="136"/>
      <c r="BR118" s="136"/>
      <c r="BS118" s="136"/>
      <c r="BT118" s="136"/>
      <c r="BU118" s="136"/>
      <c r="BV118" s="136"/>
      <c r="BW118" s="137"/>
      <c r="BX118" s="476"/>
      <c r="BY118" s="204"/>
      <c r="BZ118" s="204"/>
      <c r="CA118" s="204"/>
      <c r="CB118" s="204"/>
      <c r="CC118" s="475"/>
      <c r="CD118" s="475"/>
      <c r="CE118" s="475"/>
      <c r="CF118" s="475"/>
      <c r="CG118" s="475"/>
      <c r="CH118" s="204"/>
      <c r="CI118" s="204"/>
      <c r="CJ118" s="204"/>
      <c r="CK118" s="204"/>
      <c r="CL118" s="205"/>
      <c r="CM118" s="346"/>
      <c r="CN118" s="216"/>
      <c r="CO118" s="217"/>
      <c r="CP118" s="5"/>
      <c r="CQ118" s="13"/>
      <c r="CR118" s="5"/>
      <c r="CS118" s="5"/>
      <c r="CT118" s="5"/>
      <c r="CU118" s="5"/>
      <c r="CV118" s="5"/>
      <c r="CW118" s="5"/>
      <c r="CX118" s="5"/>
    </row>
    <row r="119" spans="3:112" ht="8.1" customHeight="1" x14ac:dyDescent="0.15">
      <c r="E119" s="138"/>
      <c r="F119" s="138"/>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06"/>
      <c r="BJ119" s="106"/>
      <c r="BK119" s="106"/>
      <c r="BL119" s="106"/>
      <c r="BM119" s="106"/>
      <c r="BN119" s="106"/>
      <c r="BO119" s="106"/>
      <c r="BP119" s="106"/>
      <c r="BQ119" s="106"/>
      <c r="BR119" s="106"/>
      <c r="BS119" s="106"/>
      <c r="BT119" s="106"/>
      <c r="BU119" s="106"/>
      <c r="BV119" s="106"/>
      <c r="BW119" s="134"/>
      <c r="BX119" s="139"/>
      <c r="BY119" s="139"/>
      <c r="BZ119" s="139"/>
      <c r="CA119" s="139"/>
      <c r="CB119" s="139"/>
      <c r="CC119" s="44"/>
      <c r="CD119" s="44"/>
      <c r="CE119" s="44"/>
      <c r="CF119" s="44"/>
      <c r="CG119" s="44"/>
      <c r="CH119" s="139"/>
      <c r="CI119" s="139"/>
      <c r="CJ119" s="139"/>
      <c r="CK119" s="139"/>
      <c r="CL119" s="139"/>
      <c r="CM119" s="116"/>
      <c r="CN119" s="116"/>
      <c r="CO119" s="116"/>
      <c r="CP119" s="5"/>
      <c r="CQ119" s="13"/>
      <c r="CR119" s="5"/>
      <c r="CS119" s="5"/>
      <c r="CT119" s="5"/>
      <c r="CU119" s="5"/>
      <c r="CV119" s="5"/>
      <c r="CW119" s="5"/>
      <c r="CX119" s="5"/>
    </row>
    <row r="120" spans="3:112" ht="8.1" customHeight="1" x14ac:dyDescent="0.15">
      <c r="E120" s="138"/>
      <c r="F120" s="138"/>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06"/>
      <c r="BJ120" s="106"/>
      <c r="BK120" s="106"/>
      <c r="BL120" s="106"/>
      <c r="BM120" s="106"/>
      <c r="BN120" s="106"/>
      <c r="BO120" s="106"/>
      <c r="BP120" s="106"/>
      <c r="BQ120" s="106"/>
      <c r="BR120" s="106"/>
      <c r="BS120" s="106"/>
      <c r="BT120" s="106"/>
      <c r="BU120" s="106"/>
      <c r="BV120" s="106"/>
      <c r="BW120" s="134"/>
      <c r="BX120" s="139"/>
      <c r="BY120" s="139"/>
      <c r="BZ120" s="139"/>
      <c r="CA120" s="139"/>
      <c r="CB120" s="139"/>
      <c r="CC120" s="44"/>
      <c r="CD120" s="44"/>
      <c r="CE120" s="44"/>
      <c r="CF120" s="44"/>
      <c r="CG120" s="44"/>
      <c r="CH120" s="139"/>
      <c r="CI120" s="139"/>
      <c r="CJ120" s="139"/>
      <c r="CK120" s="139"/>
      <c r="CL120" s="139"/>
      <c r="CM120" s="116"/>
      <c r="CN120" s="116"/>
      <c r="CO120" s="116"/>
      <c r="CP120" s="5"/>
      <c r="CQ120" s="5"/>
      <c r="CR120" s="13"/>
      <c r="CS120" s="13"/>
      <c r="CT120" s="13"/>
      <c r="CU120" s="5"/>
      <c r="CV120" s="5"/>
      <c r="CW120" s="5"/>
      <c r="CX120" s="5"/>
    </row>
    <row r="121" spans="3:112" ht="8.1" customHeight="1" x14ac:dyDescent="0.15">
      <c r="E121" s="138"/>
      <c r="F121" s="138"/>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06"/>
      <c r="BJ121" s="106"/>
      <c r="BK121" s="106"/>
      <c r="BL121" s="106"/>
      <c r="BM121" s="106"/>
      <c r="BN121" s="106"/>
      <c r="BO121" s="106"/>
      <c r="BP121" s="106"/>
      <c r="BQ121" s="106"/>
      <c r="BR121" s="106"/>
      <c r="BS121" s="106"/>
      <c r="BT121" s="106"/>
      <c r="BU121" s="106"/>
      <c r="BV121" s="106"/>
      <c r="BW121" s="134"/>
      <c r="BX121" s="139"/>
      <c r="BY121" s="139"/>
      <c r="BZ121" s="139"/>
      <c r="CA121" s="139"/>
      <c r="CB121" s="139"/>
      <c r="CC121" s="44"/>
      <c r="CD121" s="44"/>
      <c r="CE121" s="44"/>
      <c r="CF121" s="44"/>
      <c r="CG121" s="44"/>
      <c r="CH121" s="139"/>
      <c r="CI121" s="139"/>
      <c r="CJ121" s="139"/>
      <c r="CK121" s="139"/>
      <c r="CL121" s="139"/>
      <c r="CM121" s="116"/>
      <c r="CN121" s="116"/>
      <c r="CO121" s="116"/>
      <c r="CP121" s="5"/>
      <c r="CQ121" s="5"/>
      <c r="CR121" s="5"/>
      <c r="CS121" s="5"/>
      <c r="CT121" s="5"/>
      <c r="CU121" s="5"/>
      <c r="CV121" s="5"/>
      <c r="CW121" s="5"/>
      <c r="CX121" s="5"/>
    </row>
    <row r="122" spans="3:112" ht="8.1" customHeight="1" x14ac:dyDescent="0.15">
      <c r="E122" s="138"/>
      <c r="F122" s="138"/>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06"/>
      <c r="BJ122" s="106"/>
      <c r="BK122" s="106"/>
      <c r="BL122" s="106"/>
      <c r="BM122" s="106"/>
      <c r="BN122" s="106"/>
      <c r="BO122" s="106"/>
      <c r="BP122" s="106"/>
      <c r="BQ122" s="106"/>
      <c r="BR122" s="106"/>
      <c r="BS122" s="106"/>
      <c r="BT122" s="106"/>
      <c r="BU122" s="106"/>
      <c r="BV122" s="106"/>
      <c r="BW122" s="134"/>
      <c r="BX122" s="139"/>
      <c r="BY122" s="139"/>
      <c r="BZ122" s="139"/>
      <c r="CA122" s="139"/>
      <c r="CB122" s="139"/>
      <c r="CC122" s="44"/>
      <c r="CD122" s="44"/>
      <c r="CE122" s="44"/>
      <c r="CF122" s="44"/>
      <c r="CG122" s="44"/>
      <c r="CH122" s="139"/>
      <c r="CI122" s="139"/>
      <c r="CJ122" s="139"/>
      <c r="CK122" s="139"/>
      <c r="CL122" s="139"/>
      <c r="CM122" s="116"/>
      <c r="CN122" s="116"/>
      <c r="CO122" s="116"/>
      <c r="CP122" s="5"/>
      <c r="CQ122" s="5"/>
      <c r="CR122" s="5"/>
      <c r="CS122" s="5"/>
      <c r="CT122" s="5"/>
      <c r="CU122" s="5"/>
      <c r="CV122" s="5"/>
      <c r="CW122" s="5"/>
      <c r="CX122" s="5"/>
    </row>
    <row r="123" spans="3:112" ht="8.1" customHeight="1" x14ac:dyDescent="0.15">
      <c r="E123" s="138"/>
      <c r="F123" s="138"/>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06"/>
      <c r="BJ123" s="106"/>
      <c r="BK123" s="140"/>
      <c r="BL123" s="140"/>
      <c r="BM123" s="140"/>
      <c r="BN123" s="140"/>
      <c r="BO123" s="140"/>
      <c r="BP123" s="140"/>
      <c r="BQ123" s="140"/>
      <c r="BR123" s="140"/>
      <c r="BS123" s="106"/>
      <c r="BT123" s="106"/>
      <c r="BU123" s="106"/>
      <c r="BV123" s="106"/>
      <c r="BW123" s="134"/>
      <c r="BX123" s="139"/>
      <c r="BY123" s="139"/>
      <c r="BZ123" s="139"/>
      <c r="CA123" s="139"/>
      <c r="CB123" s="139"/>
      <c r="CC123" s="44"/>
      <c r="CD123" s="44"/>
      <c r="CE123" s="44"/>
      <c r="CF123" s="44"/>
      <c r="CG123" s="44"/>
      <c r="CH123" s="139"/>
      <c r="CI123" s="139"/>
      <c r="CJ123" s="139"/>
      <c r="CK123" s="139"/>
      <c r="CL123" s="139"/>
      <c r="CM123" s="116"/>
      <c r="CN123" s="116"/>
      <c r="CO123" s="116"/>
      <c r="CP123" s="5"/>
      <c r="CQ123" s="5"/>
      <c r="CR123" s="5"/>
      <c r="CS123" s="5"/>
      <c r="CT123" s="5"/>
      <c r="CU123" s="5"/>
      <c r="CV123" s="5"/>
      <c r="CW123" s="5"/>
      <c r="CX123" s="5"/>
    </row>
    <row r="124" spans="3:112" ht="8.1" customHeight="1" thickBot="1" x14ac:dyDescent="0.2">
      <c r="E124" s="37"/>
      <c r="F124" s="37"/>
      <c r="G124" s="37"/>
      <c r="H124" s="37"/>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16"/>
      <c r="CO124" s="116"/>
      <c r="CP124" s="5"/>
      <c r="CQ124" s="5"/>
      <c r="CR124" s="5"/>
      <c r="CS124" s="5"/>
      <c r="CT124" s="5"/>
      <c r="CU124" s="5"/>
      <c r="CV124" s="5"/>
      <c r="CW124" s="5"/>
      <c r="CX124" s="5"/>
    </row>
    <row r="125" spans="3:112" ht="8.1" customHeight="1" x14ac:dyDescent="0.15">
      <c r="E125" s="283" t="s">
        <v>146</v>
      </c>
      <c r="F125" s="284"/>
      <c r="G125" s="285" t="s">
        <v>131</v>
      </c>
      <c r="H125" s="286"/>
      <c r="I125" s="286"/>
      <c r="J125" s="286"/>
      <c r="K125" s="286"/>
      <c r="L125" s="287"/>
      <c r="M125" s="285" t="s">
        <v>132</v>
      </c>
      <c r="N125" s="286"/>
      <c r="O125" s="286"/>
      <c r="P125" s="286"/>
      <c r="Q125" s="286"/>
      <c r="R125" s="286"/>
      <c r="S125" s="286"/>
      <c r="T125" s="286"/>
      <c r="U125" s="286"/>
      <c r="V125" s="286"/>
      <c r="W125" s="287"/>
      <c r="X125" s="288" t="s">
        <v>133</v>
      </c>
      <c r="Y125" s="289"/>
      <c r="Z125" s="289"/>
      <c r="AA125" s="289"/>
      <c r="AB125" s="289"/>
      <c r="AC125" s="289"/>
      <c r="AD125" s="289"/>
      <c r="AE125" s="289"/>
      <c r="AF125" s="289"/>
      <c r="AG125" s="289"/>
      <c r="AH125" s="289"/>
      <c r="AI125" s="289"/>
      <c r="AJ125" s="289"/>
      <c r="AK125" s="290"/>
      <c r="AL125" s="291" t="s">
        <v>134</v>
      </c>
      <c r="AM125" s="291"/>
      <c r="AN125" s="291"/>
      <c r="AO125" s="291"/>
      <c r="AP125" s="291"/>
      <c r="AQ125" s="291"/>
      <c r="AR125" s="291"/>
      <c r="AS125" s="291"/>
      <c r="AT125" s="291"/>
      <c r="AU125" s="291"/>
      <c r="AV125" s="291"/>
      <c r="AW125" s="291"/>
      <c r="AX125" s="291"/>
      <c r="AY125" s="291"/>
      <c r="AZ125" s="291"/>
      <c r="BA125" s="291"/>
      <c r="BB125" s="291"/>
      <c r="BC125" s="291"/>
      <c r="BD125" s="291"/>
      <c r="BE125" s="291"/>
      <c r="BF125" s="291"/>
      <c r="BG125" s="291"/>
      <c r="BH125" s="291"/>
      <c r="BI125" s="141"/>
      <c r="BJ125" s="141"/>
      <c r="BK125" s="141"/>
      <c r="BL125" s="141"/>
      <c r="BM125" s="141"/>
      <c r="BN125" s="141"/>
      <c r="BO125" s="141"/>
      <c r="BP125" s="141"/>
      <c r="BQ125" s="141"/>
      <c r="BR125" s="141"/>
      <c r="BS125" s="141"/>
      <c r="BT125" s="141"/>
      <c r="BU125" s="141"/>
      <c r="BV125" s="141"/>
      <c r="BW125" s="142"/>
      <c r="BX125" s="415" t="str">
        <f>IF(BN126="","",IF(AND(BN126&gt;=2,BN126&lt;=6.5),"〇",""))</f>
        <v/>
      </c>
      <c r="BY125" s="416"/>
      <c r="BZ125" s="416"/>
      <c r="CA125" s="416"/>
      <c r="CB125" s="416"/>
      <c r="CC125" s="199" t="s">
        <v>29</v>
      </c>
      <c r="CD125" s="199"/>
      <c r="CE125" s="199"/>
      <c r="CF125" s="199"/>
      <c r="CG125" s="199"/>
      <c r="CH125" s="416" t="str">
        <f>IF(BN126="","",IF(OR(BN126&lt;2,BN126&gt;6.5),"〇",""))</f>
        <v/>
      </c>
      <c r="CI125" s="416"/>
      <c r="CJ125" s="416"/>
      <c r="CK125" s="416"/>
      <c r="CL125" s="509"/>
      <c r="CM125" s="212" t="s">
        <v>135</v>
      </c>
      <c r="CN125" s="212"/>
      <c r="CO125" s="213"/>
      <c r="CP125" s="5"/>
      <c r="CQ125" s="5"/>
      <c r="CR125" s="5"/>
      <c r="CS125" s="5"/>
      <c r="CT125" s="5"/>
      <c r="CU125" s="5"/>
      <c r="CV125" s="5"/>
      <c r="CW125" s="5"/>
      <c r="CX125" s="5"/>
    </row>
    <row r="126" spans="3:112" ht="8.1" customHeight="1" x14ac:dyDescent="0.15">
      <c r="E126" s="250"/>
      <c r="F126" s="251"/>
      <c r="G126" s="247"/>
      <c r="H126" s="214"/>
      <c r="I126" s="214"/>
      <c r="J126" s="214"/>
      <c r="K126" s="214"/>
      <c r="L126" s="215"/>
      <c r="M126" s="247"/>
      <c r="N126" s="214"/>
      <c r="O126" s="214"/>
      <c r="P126" s="214"/>
      <c r="Q126" s="214"/>
      <c r="R126" s="214"/>
      <c r="S126" s="214"/>
      <c r="T126" s="214"/>
      <c r="U126" s="214"/>
      <c r="V126" s="214"/>
      <c r="W126" s="215"/>
      <c r="X126" s="149"/>
      <c r="Y126" s="150"/>
      <c r="Z126" s="150"/>
      <c r="AA126" s="150"/>
      <c r="AB126" s="150"/>
      <c r="AC126" s="150"/>
      <c r="AD126" s="150"/>
      <c r="AE126" s="150"/>
      <c r="AF126" s="150"/>
      <c r="AG126" s="150"/>
      <c r="AH126" s="150"/>
      <c r="AI126" s="150"/>
      <c r="AJ126" s="150"/>
      <c r="AK126" s="151"/>
      <c r="AL126" s="292"/>
      <c r="AM126" s="292"/>
      <c r="AN126" s="292"/>
      <c r="AO126" s="292"/>
      <c r="AP126" s="292"/>
      <c r="AQ126" s="292"/>
      <c r="AR126" s="292"/>
      <c r="AS126" s="292"/>
      <c r="AT126" s="292"/>
      <c r="AU126" s="292"/>
      <c r="AV126" s="292"/>
      <c r="AW126" s="292"/>
      <c r="AX126" s="292"/>
      <c r="AY126" s="292"/>
      <c r="AZ126" s="292"/>
      <c r="BA126" s="292"/>
      <c r="BB126" s="292"/>
      <c r="BC126" s="292"/>
      <c r="BD126" s="292"/>
      <c r="BE126" s="292"/>
      <c r="BF126" s="292"/>
      <c r="BG126" s="292"/>
      <c r="BH126" s="292"/>
      <c r="BI126" s="362" t="s">
        <v>69</v>
      </c>
      <c r="BJ126" s="363"/>
      <c r="BK126" s="363"/>
      <c r="BL126" s="363"/>
      <c r="BM126" s="363"/>
      <c r="BN126" s="510"/>
      <c r="BO126" s="510"/>
      <c r="BP126" s="510"/>
      <c r="BQ126" s="510"/>
      <c r="BR126" s="510"/>
      <c r="BS126" s="510"/>
      <c r="BT126" s="510"/>
      <c r="BU126" s="226" t="s">
        <v>54</v>
      </c>
      <c r="BV126" s="226"/>
      <c r="BW126" s="143"/>
      <c r="BX126" s="165"/>
      <c r="BY126" s="166"/>
      <c r="BZ126" s="166"/>
      <c r="CA126" s="166"/>
      <c r="CB126" s="166"/>
      <c r="CC126" s="200"/>
      <c r="CD126" s="200"/>
      <c r="CE126" s="200"/>
      <c r="CF126" s="200"/>
      <c r="CG126" s="200"/>
      <c r="CH126" s="166"/>
      <c r="CI126" s="166"/>
      <c r="CJ126" s="166"/>
      <c r="CK126" s="166"/>
      <c r="CL126" s="203"/>
      <c r="CM126" s="214"/>
      <c r="CN126" s="214"/>
      <c r="CO126" s="215"/>
      <c r="CP126" s="5"/>
      <c r="CQ126" s="5"/>
      <c r="CR126" s="5"/>
      <c r="CS126" s="5"/>
      <c r="CT126" s="5"/>
      <c r="CU126" s="5"/>
      <c r="CV126" s="5"/>
      <c r="CW126" s="5"/>
      <c r="CX126" s="5"/>
    </row>
    <row r="127" spans="3:112" ht="8.1" customHeight="1" x14ac:dyDescent="0.15">
      <c r="E127" s="250"/>
      <c r="F127" s="251"/>
      <c r="G127" s="247"/>
      <c r="H127" s="214"/>
      <c r="I127" s="214"/>
      <c r="J127" s="214"/>
      <c r="K127" s="214"/>
      <c r="L127" s="215"/>
      <c r="M127" s="247"/>
      <c r="N127" s="214"/>
      <c r="O127" s="214"/>
      <c r="P127" s="214"/>
      <c r="Q127" s="214"/>
      <c r="R127" s="214"/>
      <c r="S127" s="214"/>
      <c r="T127" s="214"/>
      <c r="U127" s="214"/>
      <c r="V127" s="214"/>
      <c r="W127" s="215"/>
      <c r="X127" s="149"/>
      <c r="Y127" s="150"/>
      <c r="Z127" s="150"/>
      <c r="AA127" s="150"/>
      <c r="AB127" s="150"/>
      <c r="AC127" s="150"/>
      <c r="AD127" s="150"/>
      <c r="AE127" s="150"/>
      <c r="AF127" s="150"/>
      <c r="AG127" s="150"/>
      <c r="AH127" s="150"/>
      <c r="AI127" s="150"/>
      <c r="AJ127" s="150"/>
      <c r="AK127" s="151"/>
      <c r="AL127" s="149" t="s">
        <v>198</v>
      </c>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1"/>
      <c r="BI127" s="362"/>
      <c r="BJ127" s="363"/>
      <c r="BK127" s="363"/>
      <c r="BL127" s="363"/>
      <c r="BM127" s="363"/>
      <c r="BN127" s="511"/>
      <c r="BO127" s="511"/>
      <c r="BP127" s="511"/>
      <c r="BQ127" s="511"/>
      <c r="BR127" s="511"/>
      <c r="BS127" s="511"/>
      <c r="BT127" s="511"/>
      <c r="BU127" s="226"/>
      <c r="BV127" s="226"/>
      <c r="BW127" s="143"/>
      <c r="BX127" s="165"/>
      <c r="BY127" s="166"/>
      <c r="BZ127" s="166"/>
      <c r="CA127" s="166"/>
      <c r="CB127" s="166"/>
      <c r="CC127" s="200"/>
      <c r="CD127" s="200"/>
      <c r="CE127" s="200"/>
      <c r="CF127" s="200"/>
      <c r="CG127" s="200"/>
      <c r="CH127" s="166"/>
      <c r="CI127" s="166"/>
      <c r="CJ127" s="166"/>
      <c r="CK127" s="166"/>
      <c r="CL127" s="203"/>
      <c r="CM127" s="214"/>
      <c r="CN127" s="214"/>
      <c r="CO127" s="215"/>
      <c r="CP127" s="5"/>
      <c r="CQ127" s="5"/>
      <c r="CR127" s="5"/>
      <c r="CS127" s="5"/>
      <c r="CT127" s="5"/>
      <c r="CU127" s="5"/>
      <c r="CV127" s="5"/>
      <c r="CW127" s="5"/>
      <c r="CX127" s="5"/>
    </row>
    <row r="128" spans="3:112" ht="8.1" customHeight="1" x14ac:dyDescent="0.15">
      <c r="E128" s="250"/>
      <c r="F128" s="251"/>
      <c r="G128" s="247"/>
      <c r="H128" s="214"/>
      <c r="I128" s="214"/>
      <c r="J128" s="214"/>
      <c r="K128" s="214"/>
      <c r="L128" s="215"/>
      <c r="M128" s="247"/>
      <c r="N128" s="214"/>
      <c r="O128" s="214"/>
      <c r="P128" s="214"/>
      <c r="Q128" s="214"/>
      <c r="R128" s="214"/>
      <c r="S128" s="214"/>
      <c r="T128" s="214"/>
      <c r="U128" s="214"/>
      <c r="V128" s="214"/>
      <c r="W128" s="215"/>
      <c r="X128" s="149"/>
      <c r="Y128" s="150"/>
      <c r="Z128" s="150"/>
      <c r="AA128" s="150"/>
      <c r="AB128" s="150"/>
      <c r="AC128" s="150"/>
      <c r="AD128" s="150"/>
      <c r="AE128" s="150"/>
      <c r="AF128" s="150"/>
      <c r="AG128" s="150"/>
      <c r="AH128" s="150"/>
      <c r="AI128" s="150"/>
      <c r="AJ128" s="150"/>
      <c r="AK128" s="151"/>
      <c r="AL128" s="149"/>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1"/>
      <c r="BI128" s="106"/>
      <c r="BJ128" s="106"/>
      <c r="BK128" s="140"/>
      <c r="BL128" s="140"/>
      <c r="BM128" s="140"/>
      <c r="BN128" s="140"/>
      <c r="BO128" s="140"/>
      <c r="BP128" s="140"/>
      <c r="BQ128" s="140"/>
      <c r="BR128" s="140"/>
      <c r="BS128" s="106"/>
      <c r="BT128" s="106"/>
      <c r="BU128" s="106"/>
      <c r="BV128" s="106"/>
      <c r="BW128" s="143"/>
      <c r="BX128" s="327"/>
      <c r="BY128" s="314"/>
      <c r="BZ128" s="314"/>
      <c r="CA128" s="314"/>
      <c r="CB128" s="314"/>
      <c r="CC128" s="201"/>
      <c r="CD128" s="201"/>
      <c r="CE128" s="201"/>
      <c r="CF128" s="201"/>
      <c r="CG128" s="201"/>
      <c r="CH128" s="314"/>
      <c r="CI128" s="314"/>
      <c r="CJ128" s="314"/>
      <c r="CK128" s="314"/>
      <c r="CL128" s="315"/>
      <c r="CM128" s="216"/>
      <c r="CN128" s="216"/>
      <c r="CO128" s="217"/>
      <c r="CP128" s="5"/>
      <c r="CQ128" s="5"/>
      <c r="CR128" s="5"/>
      <c r="CS128" s="5"/>
      <c r="CT128" s="5"/>
      <c r="CU128" s="5"/>
      <c r="CV128" s="5"/>
      <c r="CW128" s="5"/>
      <c r="CX128" s="5"/>
    </row>
    <row r="129" spans="5:102" ht="8.1" customHeight="1" x14ac:dyDescent="0.15">
      <c r="E129" s="344" t="s">
        <v>284</v>
      </c>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c r="BI129" s="212"/>
      <c r="BJ129" s="212"/>
      <c r="BK129" s="212"/>
      <c r="BL129" s="212"/>
      <c r="BM129" s="212"/>
      <c r="BN129" s="212"/>
      <c r="BO129" s="212"/>
      <c r="BP129" s="212"/>
      <c r="BQ129" s="212"/>
      <c r="BR129" s="212"/>
      <c r="BS129" s="212"/>
      <c r="BT129" s="212"/>
      <c r="BU129" s="212"/>
      <c r="BV129" s="212"/>
      <c r="BW129" s="212"/>
      <c r="BX129" s="212"/>
      <c r="BY129" s="212"/>
      <c r="BZ129" s="212"/>
      <c r="CA129" s="212"/>
      <c r="CB129" s="212"/>
      <c r="CC129" s="212"/>
      <c r="CD129" s="212"/>
      <c r="CE129" s="212"/>
      <c r="CF129" s="212"/>
      <c r="CG129" s="212"/>
      <c r="CH129" s="212"/>
      <c r="CI129" s="212"/>
      <c r="CJ129" s="212"/>
      <c r="CK129" s="212"/>
      <c r="CL129" s="388"/>
      <c r="CM129" s="44"/>
      <c r="CN129" s="44"/>
      <c r="CO129" s="44"/>
      <c r="CP129" s="5"/>
      <c r="CQ129" s="5"/>
      <c r="CR129" s="5"/>
      <c r="CS129" s="5"/>
      <c r="CT129" s="5"/>
      <c r="CU129" s="5"/>
      <c r="CV129" s="5"/>
      <c r="CW129" s="5"/>
      <c r="CX129" s="5"/>
    </row>
    <row r="130" spans="5:102" ht="8.1" customHeight="1" x14ac:dyDescent="0.15">
      <c r="E130" s="345"/>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14"/>
      <c r="BZ130" s="214"/>
      <c r="CA130" s="214"/>
      <c r="CB130" s="214"/>
      <c r="CC130" s="214"/>
      <c r="CD130" s="214"/>
      <c r="CE130" s="214"/>
      <c r="CF130" s="214"/>
      <c r="CG130" s="214"/>
      <c r="CH130" s="214"/>
      <c r="CI130" s="214"/>
      <c r="CJ130" s="214"/>
      <c r="CK130" s="214"/>
      <c r="CL130" s="389"/>
      <c r="CM130" s="44"/>
      <c r="CN130" s="44"/>
      <c r="CO130" s="44"/>
      <c r="CP130" s="5"/>
      <c r="CQ130" s="5"/>
      <c r="CR130" s="5"/>
      <c r="CS130" s="5"/>
      <c r="CT130" s="5"/>
      <c r="CU130" s="5"/>
      <c r="CV130" s="5"/>
      <c r="CW130" s="5"/>
      <c r="CX130" s="5"/>
    </row>
    <row r="131" spans="5:102" ht="8.1" customHeight="1" x14ac:dyDescent="0.15">
      <c r="E131" s="345"/>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14"/>
      <c r="CA131" s="214"/>
      <c r="CB131" s="214"/>
      <c r="CC131" s="214"/>
      <c r="CD131" s="214"/>
      <c r="CE131" s="214"/>
      <c r="CF131" s="214"/>
      <c r="CG131" s="214"/>
      <c r="CH131" s="214"/>
      <c r="CI131" s="214"/>
      <c r="CJ131" s="214"/>
      <c r="CK131" s="214"/>
      <c r="CL131" s="389"/>
      <c r="CM131" s="44"/>
      <c r="CN131" s="44"/>
      <c r="CO131" s="44"/>
      <c r="CP131" s="5"/>
      <c r="CQ131" s="5"/>
      <c r="CR131" s="5"/>
      <c r="CS131" s="5"/>
      <c r="CT131" s="5"/>
      <c r="CU131" s="5"/>
      <c r="CV131" s="5"/>
      <c r="CW131" s="5"/>
      <c r="CX131" s="5"/>
    </row>
    <row r="132" spans="5:102" ht="8.1" customHeight="1" thickBot="1" x14ac:dyDescent="0.2">
      <c r="E132" s="390"/>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c r="BZ132" s="351"/>
      <c r="CA132" s="351"/>
      <c r="CB132" s="351"/>
      <c r="CC132" s="351"/>
      <c r="CD132" s="351"/>
      <c r="CE132" s="351"/>
      <c r="CF132" s="351"/>
      <c r="CG132" s="351"/>
      <c r="CH132" s="351"/>
      <c r="CI132" s="351"/>
      <c r="CJ132" s="351"/>
      <c r="CK132" s="351"/>
      <c r="CL132" s="391"/>
      <c r="CM132" s="44"/>
      <c r="CN132" s="44"/>
      <c r="CO132" s="44"/>
      <c r="CP132" s="5"/>
      <c r="CQ132" s="5"/>
      <c r="CR132" s="5"/>
      <c r="CS132" s="5"/>
      <c r="CT132" s="5"/>
      <c r="CU132" s="5"/>
      <c r="CV132" s="5"/>
      <c r="CW132" s="5"/>
      <c r="CX132" s="5"/>
    </row>
    <row r="133" spans="5:102" ht="8.1" customHeight="1" x14ac:dyDescent="0.15">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50"/>
      <c r="CN133" s="44"/>
      <c r="CO133" s="44"/>
      <c r="CP133" s="5"/>
      <c r="CQ133" s="5"/>
      <c r="CR133" s="5"/>
      <c r="CS133" s="5"/>
      <c r="CT133" s="5"/>
      <c r="CU133" s="5"/>
      <c r="CV133" s="5"/>
      <c r="CW133" s="5"/>
      <c r="CX133" s="5"/>
    </row>
    <row r="134" spans="5:102" ht="8.1" customHeight="1" x14ac:dyDescent="0.15">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50"/>
      <c r="CN134" s="44"/>
      <c r="CO134" s="44"/>
      <c r="CP134" s="5"/>
      <c r="CQ134" s="5"/>
      <c r="CR134" s="5"/>
      <c r="CS134" s="5"/>
      <c r="CT134" s="5"/>
      <c r="CU134" s="5"/>
      <c r="CV134" s="5"/>
      <c r="CW134" s="5"/>
      <c r="CX134" s="5"/>
    </row>
    <row r="135" spans="5:102" ht="8.1" customHeight="1" thickBot="1" x14ac:dyDescent="0.2">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4"/>
      <c r="AX135" s="34"/>
      <c r="AY135" s="34"/>
      <c r="AZ135" s="34"/>
      <c r="BA135" s="34"/>
      <c r="BB135" s="34"/>
      <c r="BC135" s="34"/>
      <c r="BD135" s="34"/>
      <c r="BE135" s="34"/>
      <c r="BF135" s="34"/>
      <c r="BG135" s="34"/>
      <c r="BH135" s="34"/>
      <c r="BI135" s="34"/>
      <c r="BJ135" s="34"/>
      <c r="BK135" s="34"/>
      <c r="BL135" s="34"/>
      <c r="BM135" s="34"/>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50"/>
      <c r="CN135" s="44"/>
      <c r="CO135" s="44"/>
      <c r="CP135" s="5"/>
      <c r="CQ135" s="5"/>
      <c r="CR135" s="5"/>
      <c r="CS135" s="5"/>
      <c r="CT135" s="5"/>
      <c r="CU135" s="5"/>
      <c r="CV135" s="5"/>
      <c r="CW135" s="5"/>
      <c r="CX135" s="5"/>
    </row>
    <row r="136" spans="5:102" ht="8.1" customHeight="1" x14ac:dyDescent="0.15">
      <c r="E136" s="37"/>
      <c r="F136" s="37"/>
      <c r="G136" s="353" t="s">
        <v>97</v>
      </c>
      <c r="H136" s="354"/>
      <c r="I136" s="354"/>
      <c r="J136" s="354"/>
      <c r="K136" s="354"/>
      <c r="L136" s="354"/>
      <c r="M136" s="354"/>
      <c r="N136" s="354"/>
      <c r="O136" s="354"/>
      <c r="P136" s="354"/>
      <c r="Q136" s="354"/>
      <c r="R136" s="354"/>
      <c r="S136" s="354"/>
      <c r="T136" s="354"/>
      <c r="U136" s="354"/>
      <c r="V136" s="354"/>
      <c r="W136" s="354"/>
      <c r="X136" s="354"/>
      <c r="Y136" s="354"/>
      <c r="Z136" s="354"/>
      <c r="AA136" s="354"/>
      <c r="AB136" s="354"/>
      <c r="AC136" s="354"/>
      <c r="AD136" s="354"/>
      <c r="AE136" s="354"/>
      <c r="AF136" s="354"/>
      <c r="AG136" s="354"/>
      <c r="AH136" s="354"/>
      <c r="AI136" s="354"/>
      <c r="AJ136" s="354"/>
      <c r="AK136" s="354"/>
      <c r="AL136" s="354"/>
      <c r="AM136" s="354"/>
      <c r="AN136" s="354"/>
      <c r="AO136" s="354"/>
      <c r="AP136" s="354"/>
      <c r="AQ136" s="354"/>
      <c r="AR136" s="354"/>
      <c r="AS136" s="354"/>
      <c r="AT136" s="354"/>
      <c r="AU136" s="354"/>
      <c r="AV136" s="355"/>
      <c r="AW136" s="378" t="s">
        <v>96</v>
      </c>
      <c r="AX136" s="379"/>
      <c r="AY136" s="379"/>
      <c r="AZ136" s="379"/>
      <c r="BA136" s="379"/>
      <c r="BB136" s="379"/>
      <c r="BC136" s="379"/>
      <c r="BD136" s="379"/>
      <c r="BE136" s="379"/>
      <c r="BF136" s="379"/>
      <c r="BG136" s="379"/>
      <c r="BH136" s="379"/>
      <c r="BI136" s="379"/>
      <c r="BJ136" s="379"/>
      <c r="BK136" s="379"/>
      <c r="BL136" s="379"/>
      <c r="BM136" s="379"/>
      <c r="BN136" s="379"/>
      <c r="BO136" s="379"/>
      <c r="BP136" s="379"/>
      <c r="BQ136" s="379"/>
      <c r="BR136" s="379"/>
      <c r="BS136" s="379"/>
      <c r="BT136" s="379"/>
      <c r="BU136" s="379"/>
      <c r="BV136" s="379"/>
      <c r="BW136" s="379"/>
      <c r="BX136" s="379"/>
      <c r="BY136" s="379"/>
      <c r="BZ136" s="379"/>
      <c r="CA136" s="379"/>
      <c r="CB136" s="379"/>
      <c r="CC136" s="379"/>
      <c r="CD136" s="379"/>
      <c r="CE136" s="379"/>
      <c r="CF136" s="379"/>
      <c r="CG136" s="379"/>
      <c r="CH136" s="379"/>
      <c r="CI136" s="379"/>
      <c r="CJ136" s="380"/>
      <c r="CK136" s="139"/>
      <c r="CL136" s="37"/>
      <c r="CM136" s="50"/>
      <c r="CN136" s="44"/>
      <c r="CO136" s="44"/>
      <c r="CP136" s="5"/>
      <c r="CQ136" s="5"/>
      <c r="CR136" s="5"/>
      <c r="CS136" s="5"/>
      <c r="CT136" s="5"/>
      <c r="CU136" s="5"/>
      <c r="CV136" s="5"/>
      <c r="CW136" s="5"/>
      <c r="CX136" s="5"/>
    </row>
    <row r="137" spans="5:102" ht="8.1" customHeight="1" x14ac:dyDescent="0.15">
      <c r="E137" s="37"/>
      <c r="F137" s="37"/>
      <c r="G137" s="356"/>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7"/>
      <c r="AR137" s="357"/>
      <c r="AS137" s="357"/>
      <c r="AT137" s="357"/>
      <c r="AU137" s="357"/>
      <c r="AV137" s="358"/>
      <c r="AW137" s="381"/>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382"/>
      <c r="CJ137" s="383"/>
      <c r="CK137" s="139"/>
      <c r="CL137" s="37"/>
      <c r="CM137" s="50"/>
      <c r="CN137" s="44"/>
      <c r="CO137" s="44"/>
      <c r="CP137" s="5"/>
      <c r="CQ137" s="5"/>
      <c r="CR137" s="5"/>
      <c r="CS137" s="5"/>
      <c r="CT137" s="5"/>
    </row>
    <row r="138" spans="5:102" ht="8.1" customHeight="1" x14ac:dyDescent="0.15">
      <c r="E138" s="37"/>
      <c r="F138" s="37"/>
      <c r="G138" s="356"/>
      <c r="H138" s="357"/>
      <c r="I138" s="357"/>
      <c r="J138" s="357"/>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357"/>
      <c r="AP138" s="357"/>
      <c r="AQ138" s="357"/>
      <c r="AR138" s="357"/>
      <c r="AS138" s="357"/>
      <c r="AT138" s="357"/>
      <c r="AU138" s="357"/>
      <c r="AV138" s="358"/>
      <c r="AW138" s="381"/>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382"/>
      <c r="BZ138" s="382"/>
      <c r="CA138" s="382"/>
      <c r="CB138" s="382"/>
      <c r="CC138" s="382"/>
      <c r="CD138" s="382"/>
      <c r="CE138" s="382"/>
      <c r="CF138" s="382"/>
      <c r="CG138" s="382"/>
      <c r="CH138" s="382"/>
      <c r="CI138" s="382"/>
      <c r="CJ138" s="383"/>
      <c r="CK138" s="139"/>
      <c r="CL138" s="37"/>
      <c r="CM138" s="50"/>
      <c r="CN138" s="44"/>
      <c r="CO138" s="44"/>
      <c r="CP138" s="5"/>
      <c r="CQ138" s="5"/>
      <c r="CR138" s="5"/>
      <c r="CS138" s="5"/>
      <c r="CT138" s="5"/>
    </row>
    <row r="139" spans="5:102" ht="8.1" customHeight="1" x14ac:dyDescent="0.15">
      <c r="E139" s="144"/>
      <c r="F139" s="144"/>
      <c r="G139" s="356"/>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8"/>
      <c r="AW139" s="381"/>
      <c r="AX139" s="382"/>
      <c r="AY139" s="382"/>
      <c r="AZ139" s="382"/>
      <c r="BA139" s="382"/>
      <c r="BB139" s="382"/>
      <c r="BC139" s="382"/>
      <c r="BD139" s="382"/>
      <c r="BE139" s="382"/>
      <c r="BF139" s="382"/>
      <c r="BG139" s="382"/>
      <c r="BH139" s="382"/>
      <c r="BI139" s="382"/>
      <c r="BJ139" s="382"/>
      <c r="BK139" s="382"/>
      <c r="BL139" s="382"/>
      <c r="BM139" s="382"/>
      <c r="BN139" s="382"/>
      <c r="BO139" s="382"/>
      <c r="BP139" s="382"/>
      <c r="BQ139" s="382"/>
      <c r="BR139" s="382"/>
      <c r="BS139" s="382"/>
      <c r="BT139" s="382"/>
      <c r="BU139" s="382"/>
      <c r="BV139" s="382"/>
      <c r="BW139" s="382"/>
      <c r="BX139" s="382"/>
      <c r="BY139" s="382"/>
      <c r="BZ139" s="382"/>
      <c r="CA139" s="382"/>
      <c r="CB139" s="382"/>
      <c r="CC139" s="382"/>
      <c r="CD139" s="382"/>
      <c r="CE139" s="382"/>
      <c r="CF139" s="382"/>
      <c r="CG139" s="382"/>
      <c r="CH139" s="382"/>
      <c r="CI139" s="382"/>
      <c r="CJ139" s="383"/>
      <c r="CK139" s="139"/>
      <c r="CL139" s="122"/>
      <c r="CM139" s="50"/>
      <c r="CN139" s="44"/>
      <c r="CO139" s="44"/>
      <c r="CP139" s="5"/>
      <c r="CQ139" s="5"/>
      <c r="CR139" s="5"/>
      <c r="CS139" s="5"/>
      <c r="CT139" s="5"/>
    </row>
    <row r="140" spans="5:102" ht="8.1" customHeight="1" thickBot="1" x14ac:dyDescent="0.2">
      <c r="E140" s="144"/>
      <c r="F140" s="144"/>
      <c r="G140" s="359"/>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c r="AN140" s="360"/>
      <c r="AO140" s="360"/>
      <c r="AP140" s="360"/>
      <c r="AQ140" s="360"/>
      <c r="AR140" s="360"/>
      <c r="AS140" s="360"/>
      <c r="AT140" s="360"/>
      <c r="AU140" s="360"/>
      <c r="AV140" s="361"/>
      <c r="AW140" s="384"/>
      <c r="AX140" s="385"/>
      <c r="AY140" s="385"/>
      <c r="AZ140" s="385"/>
      <c r="BA140" s="385"/>
      <c r="BB140" s="385"/>
      <c r="BC140" s="385"/>
      <c r="BD140" s="385"/>
      <c r="BE140" s="385"/>
      <c r="BF140" s="385"/>
      <c r="BG140" s="385"/>
      <c r="BH140" s="385"/>
      <c r="BI140" s="385"/>
      <c r="BJ140" s="385"/>
      <c r="BK140" s="385"/>
      <c r="BL140" s="385"/>
      <c r="BM140" s="385"/>
      <c r="BN140" s="385"/>
      <c r="BO140" s="385"/>
      <c r="BP140" s="385"/>
      <c r="BQ140" s="385"/>
      <c r="BR140" s="385"/>
      <c r="BS140" s="385"/>
      <c r="BT140" s="385"/>
      <c r="BU140" s="385"/>
      <c r="BV140" s="385"/>
      <c r="BW140" s="385"/>
      <c r="BX140" s="385"/>
      <c r="BY140" s="385"/>
      <c r="BZ140" s="385"/>
      <c r="CA140" s="385"/>
      <c r="CB140" s="385"/>
      <c r="CC140" s="385"/>
      <c r="CD140" s="385"/>
      <c r="CE140" s="385"/>
      <c r="CF140" s="385"/>
      <c r="CG140" s="385"/>
      <c r="CH140" s="385"/>
      <c r="CI140" s="385"/>
      <c r="CJ140" s="386"/>
      <c r="CK140" s="139"/>
      <c r="CL140" s="122"/>
      <c r="CM140" s="50"/>
      <c r="CN140" s="44"/>
      <c r="CO140" s="44"/>
      <c r="CP140" s="5"/>
      <c r="CQ140" s="5"/>
      <c r="CR140" s="5"/>
      <c r="CS140" s="5"/>
      <c r="CT140" s="5"/>
    </row>
    <row r="141" spans="5:102" ht="8.1" customHeight="1" x14ac:dyDescent="0.15">
      <c r="E141" s="144"/>
      <c r="F141" s="144"/>
      <c r="G141" s="328" t="s">
        <v>205</v>
      </c>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9"/>
      <c r="AQ141" s="329"/>
      <c r="AR141" s="329"/>
      <c r="AS141" s="329"/>
      <c r="AT141" s="329"/>
      <c r="AU141" s="329"/>
      <c r="AV141" s="330"/>
      <c r="AW141" s="329" t="s">
        <v>210</v>
      </c>
      <c r="AX141" s="329"/>
      <c r="AY141" s="329"/>
      <c r="AZ141" s="329"/>
      <c r="BA141" s="329"/>
      <c r="BB141" s="329"/>
      <c r="BC141" s="329"/>
      <c r="BD141" s="329"/>
      <c r="BE141" s="329"/>
      <c r="BF141" s="329"/>
      <c r="BG141" s="329"/>
      <c r="BH141" s="329"/>
      <c r="BI141" s="329"/>
      <c r="BJ141" s="329"/>
      <c r="BK141" s="329"/>
      <c r="BL141" s="329"/>
      <c r="BM141" s="329"/>
      <c r="BN141" s="329"/>
      <c r="BO141" s="329"/>
      <c r="BP141" s="329"/>
      <c r="BQ141" s="329"/>
      <c r="BR141" s="329"/>
      <c r="BS141" s="329"/>
      <c r="BT141" s="329"/>
      <c r="BU141" s="329"/>
      <c r="BV141" s="329"/>
      <c r="BW141" s="329"/>
      <c r="BX141" s="329"/>
      <c r="BY141" s="329"/>
      <c r="BZ141" s="329"/>
      <c r="CA141" s="329"/>
      <c r="CB141" s="329"/>
      <c r="CC141" s="329"/>
      <c r="CD141" s="329"/>
      <c r="CE141" s="329"/>
      <c r="CF141" s="329"/>
      <c r="CG141" s="329"/>
      <c r="CH141" s="329"/>
      <c r="CI141" s="329"/>
      <c r="CJ141" s="330"/>
      <c r="CK141" s="144"/>
      <c r="CL141" s="122"/>
      <c r="CM141" s="50"/>
      <c r="CN141" s="44"/>
      <c r="CO141" s="44"/>
      <c r="CP141" s="5"/>
      <c r="CQ141" s="5"/>
      <c r="CR141" s="5"/>
      <c r="CS141" s="5"/>
      <c r="CT141" s="5"/>
    </row>
    <row r="142" spans="5:102" ht="8.1" customHeight="1" x14ac:dyDescent="0.15">
      <c r="E142" s="144"/>
      <c r="F142" s="144"/>
      <c r="G142" s="328"/>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30"/>
      <c r="AW142" s="329"/>
      <c r="AX142" s="329"/>
      <c r="AY142" s="329"/>
      <c r="AZ142" s="329"/>
      <c r="BA142" s="329"/>
      <c r="BB142" s="329"/>
      <c r="BC142" s="329"/>
      <c r="BD142" s="329"/>
      <c r="BE142" s="329"/>
      <c r="BF142" s="329"/>
      <c r="BG142" s="329"/>
      <c r="BH142" s="329"/>
      <c r="BI142" s="329"/>
      <c r="BJ142" s="329"/>
      <c r="BK142" s="329"/>
      <c r="BL142" s="329"/>
      <c r="BM142" s="329"/>
      <c r="BN142" s="329"/>
      <c r="BO142" s="329"/>
      <c r="BP142" s="329"/>
      <c r="BQ142" s="329"/>
      <c r="BR142" s="329"/>
      <c r="BS142" s="329"/>
      <c r="BT142" s="329"/>
      <c r="BU142" s="329"/>
      <c r="BV142" s="329"/>
      <c r="BW142" s="329"/>
      <c r="BX142" s="329"/>
      <c r="BY142" s="329"/>
      <c r="BZ142" s="329"/>
      <c r="CA142" s="329"/>
      <c r="CB142" s="329"/>
      <c r="CC142" s="329"/>
      <c r="CD142" s="329"/>
      <c r="CE142" s="329"/>
      <c r="CF142" s="329"/>
      <c r="CG142" s="329"/>
      <c r="CH142" s="329"/>
      <c r="CI142" s="329"/>
      <c r="CJ142" s="330"/>
      <c r="CK142" s="144"/>
      <c r="CL142" s="122"/>
      <c r="CM142" s="50"/>
      <c r="CN142" s="44"/>
      <c r="CO142" s="44"/>
      <c r="CP142" s="5"/>
      <c r="CQ142" s="5"/>
      <c r="CR142" s="5"/>
      <c r="CS142" s="5"/>
      <c r="CT142" s="5"/>
    </row>
    <row r="143" spans="5:102" ht="8.1" customHeight="1" x14ac:dyDescent="0.15">
      <c r="E143" s="144"/>
      <c r="F143" s="144"/>
      <c r="G143" s="328"/>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30"/>
      <c r="AW143" s="329"/>
      <c r="AX143" s="329"/>
      <c r="AY143" s="329"/>
      <c r="AZ143" s="329"/>
      <c r="BA143" s="329"/>
      <c r="BB143" s="329"/>
      <c r="BC143" s="329"/>
      <c r="BD143" s="329"/>
      <c r="BE143" s="329"/>
      <c r="BF143" s="329"/>
      <c r="BG143" s="329"/>
      <c r="BH143" s="329"/>
      <c r="BI143" s="329"/>
      <c r="BJ143" s="329"/>
      <c r="BK143" s="329"/>
      <c r="BL143" s="329"/>
      <c r="BM143" s="329"/>
      <c r="BN143" s="329"/>
      <c r="BO143" s="329"/>
      <c r="BP143" s="329"/>
      <c r="BQ143" s="329"/>
      <c r="BR143" s="329"/>
      <c r="BS143" s="329"/>
      <c r="BT143" s="329"/>
      <c r="BU143" s="329"/>
      <c r="BV143" s="329"/>
      <c r="BW143" s="329"/>
      <c r="BX143" s="329"/>
      <c r="BY143" s="329"/>
      <c r="BZ143" s="329"/>
      <c r="CA143" s="329"/>
      <c r="CB143" s="329"/>
      <c r="CC143" s="329"/>
      <c r="CD143" s="329"/>
      <c r="CE143" s="329"/>
      <c r="CF143" s="329"/>
      <c r="CG143" s="329"/>
      <c r="CH143" s="329"/>
      <c r="CI143" s="329"/>
      <c r="CJ143" s="330"/>
      <c r="CK143" s="144"/>
      <c r="CL143" s="122"/>
      <c r="CM143" s="50"/>
      <c r="CN143" s="44"/>
      <c r="CO143" s="44"/>
      <c r="CP143" s="5"/>
      <c r="CQ143" s="5"/>
      <c r="CR143" s="5"/>
      <c r="CS143" s="5"/>
      <c r="CT143" s="5"/>
    </row>
    <row r="144" spans="5:102" ht="8.1" customHeight="1" x14ac:dyDescent="0.15">
      <c r="E144" s="144"/>
      <c r="F144" s="144"/>
      <c r="G144" s="328"/>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30"/>
      <c r="AW144" s="329"/>
      <c r="AX144" s="329"/>
      <c r="AY144" s="329"/>
      <c r="AZ144" s="329"/>
      <c r="BA144" s="329"/>
      <c r="BB144" s="329"/>
      <c r="BC144" s="329"/>
      <c r="BD144" s="329"/>
      <c r="BE144" s="329"/>
      <c r="BF144" s="329"/>
      <c r="BG144" s="329"/>
      <c r="BH144" s="329"/>
      <c r="BI144" s="329"/>
      <c r="BJ144" s="329"/>
      <c r="BK144" s="329"/>
      <c r="BL144" s="329"/>
      <c r="BM144" s="329"/>
      <c r="BN144" s="329"/>
      <c r="BO144" s="329"/>
      <c r="BP144" s="329"/>
      <c r="BQ144" s="329"/>
      <c r="BR144" s="329"/>
      <c r="BS144" s="329"/>
      <c r="BT144" s="329"/>
      <c r="BU144" s="329"/>
      <c r="BV144" s="329"/>
      <c r="BW144" s="329"/>
      <c r="BX144" s="329"/>
      <c r="BY144" s="329"/>
      <c r="BZ144" s="329"/>
      <c r="CA144" s="329"/>
      <c r="CB144" s="329"/>
      <c r="CC144" s="329"/>
      <c r="CD144" s="329"/>
      <c r="CE144" s="329"/>
      <c r="CF144" s="329"/>
      <c r="CG144" s="329"/>
      <c r="CH144" s="329"/>
      <c r="CI144" s="329"/>
      <c r="CJ144" s="330"/>
      <c r="CK144" s="144"/>
      <c r="CL144" s="122"/>
      <c r="CM144" s="50"/>
      <c r="CN144" s="44"/>
      <c r="CO144" s="44"/>
      <c r="CQ144" s="5"/>
      <c r="CR144" s="5"/>
      <c r="CS144" s="5"/>
      <c r="CT144" s="5"/>
    </row>
    <row r="145" spans="5:98" ht="8.1" customHeight="1" x14ac:dyDescent="0.15">
      <c r="E145" s="144"/>
      <c r="F145" s="144"/>
      <c r="G145" s="328"/>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30"/>
      <c r="AW145" s="329"/>
      <c r="AX145" s="329"/>
      <c r="AY145" s="329"/>
      <c r="AZ145" s="329"/>
      <c r="BA145" s="329"/>
      <c r="BB145" s="329"/>
      <c r="BC145" s="329"/>
      <c r="BD145" s="329"/>
      <c r="BE145" s="329"/>
      <c r="BF145" s="329"/>
      <c r="BG145" s="329"/>
      <c r="BH145" s="329"/>
      <c r="BI145" s="329"/>
      <c r="BJ145" s="329"/>
      <c r="BK145" s="329"/>
      <c r="BL145" s="329"/>
      <c r="BM145" s="329"/>
      <c r="BN145" s="329"/>
      <c r="BO145" s="329"/>
      <c r="BP145" s="329"/>
      <c r="BQ145" s="329"/>
      <c r="BR145" s="329"/>
      <c r="BS145" s="329"/>
      <c r="BT145" s="329"/>
      <c r="BU145" s="329"/>
      <c r="BV145" s="329"/>
      <c r="BW145" s="329"/>
      <c r="BX145" s="329"/>
      <c r="BY145" s="329"/>
      <c r="BZ145" s="329"/>
      <c r="CA145" s="329"/>
      <c r="CB145" s="329"/>
      <c r="CC145" s="329"/>
      <c r="CD145" s="329"/>
      <c r="CE145" s="329"/>
      <c r="CF145" s="329"/>
      <c r="CG145" s="329"/>
      <c r="CH145" s="329"/>
      <c r="CI145" s="329"/>
      <c r="CJ145" s="330"/>
      <c r="CK145" s="144"/>
      <c r="CL145" s="122"/>
      <c r="CM145" s="50"/>
      <c r="CN145" s="44"/>
      <c r="CO145" s="44"/>
      <c r="CR145" s="5"/>
      <c r="CS145" s="5"/>
      <c r="CT145" s="5"/>
    </row>
    <row r="146" spans="5:98" ht="8.1" customHeight="1" x14ac:dyDescent="0.15">
      <c r="E146" s="144"/>
      <c r="F146" s="144"/>
      <c r="G146" s="328"/>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30"/>
      <c r="AW146" s="329"/>
      <c r="AX146" s="329"/>
      <c r="AY146" s="329"/>
      <c r="AZ146" s="329"/>
      <c r="BA146" s="329"/>
      <c r="BB146" s="329"/>
      <c r="BC146" s="329"/>
      <c r="BD146" s="329"/>
      <c r="BE146" s="329"/>
      <c r="BF146" s="329"/>
      <c r="BG146" s="329"/>
      <c r="BH146" s="329"/>
      <c r="BI146" s="329"/>
      <c r="BJ146" s="329"/>
      <c r="BK146" s="329"/>
      <c r="BL146" s="329"/>
      <c r="BM146" s="329"/>
      <c r="BN146" s="329"/>
      <c r="BO146" s="329"/>
      <c r="BP146" s="329"/>
      <c r="BQ146" s="329"/>
      <c r="BR146" s="329"/>
      <c r="BS146" s="329"/>
      <c r="BT146" s="329"/>
      <c r="BU146" s="329"/>
      <c r="BV146" s="329"/>
      <c r="BW146" s="329"/>
      <c r="BX146" s="329"/>
      <c r="BY146" s="329"/>
      <c r="BZ146" s="329"/>
      <c r="CA146" s="329"/>
      <c r="CB146" s="329"/>
      <c r="CC146" s="329"/>
      <c r="CD146" s="329"/>
      <c r="CE146" s="329"/>
      <c r="CF146" s="329"/>
      <c r="CG146" s="329"/>
      <c r="CH146" s="329"/>
      <c r="CI146" s="329"/>
      <c r="CJ146" s="330"/>
      <c r="CK146" s="144"/>
      <c r="CL146" s="122"/>
      <c r="CM146" s="50"/>
      <c r="CN146" s="44"/>
      <c r="CO146" s="44"/>
      <c r="CR146" s="5"/>
      <c r="CS146" s="5"/>
      <c r="CT146" s="5"/>
    </row>
    <row r="147" spans="5:98" ht="8.1" customHeight="1" x14ac:dyDescent="0.15">
      <c r="E147" s="144"/>
      <c r="F147" s="144"/>
      <c r="G147" s="328"/>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30"/>
      <c r="AW147" s="329"/>
      <c r="AX147" s="329"/>
      <c r="AY147" s="329"/>
      <c r="AZ147" s="329"/>
      <c r="BA147" s="329"/>
      <c r="BB147" s="329"/>
      <c r="BC147" s="329"/>
      <c r="BD147" s="329"/>
      <c r="BE147" s="329"/>
      <c r="BF147" s="329"/>
      <c r="BG147" s="329"/>
      <c r="BH147" s="329"/>
      <c r="BI147" s="329"/>
      <c r="BJ147" s="329"/>
      <c r="BK147" s="329"/>
      <c r="BL147" s="329"/>
      <c r="BM147" s="329"/>
      <c r="BN147" s="329"/>
      <c r="BO147" s="329"/>
      <c r="BP147" s="329"/>
      <c r="BQ147" s="329"/>
      <c r="BR147" s="329"/>
      <c r="BS147" s="329"/>
      <c r="BT147" s="329"/>
      <c r="BU147" s="329"/>
      <c r="BV147" s="329"/>
      <c r="BW147" s="329"/>
      <c r="BX147" s="329"/>
      <c r="BY147" s="329"/>
      <c r="BZ147" s="329"/>
      <c r="CA147" s="329"/>
      <c r="CB147" s="329"/>
      <c r="CC147" s="329"/>
      <c r="CD147" s="329"/>
      <c r="CE147" s="329"/>
      <c r="CF147" s="329"/>
      <c r="CG147" s="329"/>
      <c r="CH147" s="329"/>
      <c r="CI147" s="329"/>
      <c r="CJ147" s="330"/>
      <c r="CK147" s="144"/>
      <c r="CL147" s="122"/>
      <c r="CM147" s="50"/>
      <c r="CN147" s="44"/>
      <c r="CO147" s="44"/>
      <c r="CR147" s="5"/>
      <c r="CS147" s="5"/>
      <c r="CT147" s="5"/>
    </row>
    <row r="148" spans="5:98" ht="8.1" customHeight="1" x14ac:dyDescent="0.15">
      <c r="E148" s="144"/>
      <c r="F148" s="144"/>
      <c r="G148" s="328"/>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30"/>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29"/>
      <c r="BS148" s="329"/>
      <c r="BT148" s="329"/>
      <c r="BU148" s="329"/>
      <c r="BV148" s="329"/>
      <c r="BW148" s="329"/>
      <c r="BX148" s="329"/>
      <c r="BY148" s="329"/>
      <c r="BZ148" s="329"/>
      <c r="CA148" s="329"/>
      <c r="CB148" s="329"/>
      <c r="CC148" s="329"/>
      <c r="CD148" s="329"/>
      <c r="CE148" s="329"/>
      <c r="CF148" s="329"/>
      <c r="CG148" s="329"/>
      <c r="CH148" s="329"/>
      <c r="CI148" s="329"/>
      <c r="CJ148" s="330"/>
      <c r="CK148" s="144"/>
      <c r="CL148" s="122"/>
      <c r="CM148" s="50"/>
      <c r="CN148" s="44"/>
      <c r="CO148" s="44"/>
      <c r="CR148" s="5"/>
      <c r="CS148" s="5"/>
      <c r="CT148" s="5"/>
    </row>
    <row r="149" spans="5:98" ht="8.1" customHeight="1" x14ac:dyDescent="0.15">
      <c r="E149" s="144"/>
      <c r="F149" s="144"/>
      <c r="G149" s="328"/>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30"/>
      <c r="AW149" s="329"/>
      <c r="AX149" s="329"/>
      <c r="AY149" s="329"/>
      <c r="AZ149" s="329"/>
      <c r="BA149" s="329"/>
      <c r="BB149" s="329"/>
      <c r="BC149" s="329"/>
      <c r="BD149" s="329"/>
      <c r="BE149" s="329"/>
      <c r="BF149" s="329"/>
      <c r="BG149" s="329"/>
      <c r="BH149" s="329"/>
      <c r="BI149" s="329"/>
      <c r="BJ149" s="329"/>
      <c r="BK149" s="329"/>
      <c r="BL149" s="329"/>
      <c r="BM149" s="329"/>
      <c r="BN149" s="329"/>
      <c r="BO149" s="329"/>
      <c r="BP149" s="329"/>
      <c r="BQ149" s="329"/>
      <c r="BR149" s="329"/>
      <c r="BS149" s="329"/>
      <c r="BT149" s="329"/>
      <c r="BU149" s="329"/>
      <c r="BV149" s="329"/>
      <c r="BW149" s="329"/>
      <c r="BX149" s="329"/>
      <c r="BY149" s="329"/>
      <c r="BZ149" s="329"/>
      <c r="CA149" s="329"/>
      <c r="CB149" s="329"/>
      <c r="CC149" s="329"/>
      <c r="CD149" s="329"/>
      <c r="CE149" s="329"/>
      <c r="CF149" s="329"/>
      <c r="CG149" s="329"/>
      <c r="CH149" s="329"/>
      <c r="CI149" s="329"/>
      <c r="CJ149" s="330"/>
      <c r="CK149" s="144"/>
      <c r="CL149" s="122"/>
      <c r="CM149" s="50"/>
      <c r="CN149" s="44"/>
      <c r="CO149" s="44"/>
      <c r="CR149" s="5"/>
      <c r="CS149" s="5"/>
    </row>
    <row r="150" spans="5:98" ht="8.1" customHeight="1" x14ac:dyDescent="0.15">
      <c r="E150" s="144"/>
      <c r="F150" s="144"/>
      <c r="G150" s="328"/>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30"/>
      <c r="AW150" s="329"/>
      <c r="AX150" s="329"/>
      <c r="AY150" s="329"/>
      <c r="AZ150" s="329"/>
      <c r="BA150" s="329"/>
      <c r="BB150" s="329"/>
      <c r="BC150" s="329"/>
      <c r="BD150" s="329"/>
      <c r="BE150" s="329"/>
      <c r="BF150" s="329"/>
      <c r="BG150" s="329"/>
      <c r="BH150" s="329"/>
      <c r="BI150" s="329"/>
      <c r="BJ150" s="329"/>
      <c r="BK150" s="329"/>
      <c r="BL150" s="329"/>
      <c r="BM150" s="329"/>
      <c r="BN150" s="329"/>
      <c r="BO150" s="329"/>
      <c r="BP150" s="329"/>
      <c r="BQ150" s="329"/>
      <c r="BR150" s="329"/>
      <c r="BS150" s="329"/>
      <c r="BT150" s="329"/>
      <c r="BU150" s="329"/>
      <c r="BV150" s="329"/>
      <c r="BW150" s="329"/>
      <c r="BX150" s="329"/>
      <c r="BY150" s="329"/>
      <c r="BZ150" s="329"/>
      <c r="CA150" s="329"/>
      <c r="CB150" s="329"/>
      <c r="CC150" s="329"/>
      <c r="CD150" s="329"/>
      <c r="CE150" s="329"/>
      <c r="CF150" s="329"/>
      <c r="CG150" s="329"/>
      <c r="CH150" s="329"/>
      <c r="CI150" s="329"/>
      <c r="CJ150" s="330"/>
      <c r="CK150" s="144"/>
      <c r="CL150" s="122"/>
      <c r="CM150" s="50"/>
      <c r="CN150" s="44"/>
      <c r="CO150" s="44"/>
    </row>
    <row r="151" spans="5:98" ht="8.1" customHeight="1" x14ac:dyDescent="0.15">
      <c r="E151" s="144"/>
      <c r="F151" s="144"/>
      <c r="G151" s="328"/>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30"/>
      <c r="AW151" s="329"/>
      <c r="AX151" s="329"/>
      <c r="AY151" s="329"/>
      <c r="AZ151" s="329"/>
      <c r="BA151" s="329"/>
      <c r="BB151" s="329"/>
      <c r="BC151" s="329"/>
      <c r="BD151" s="329"/>
      <c r="BE151" s="329"/>
      <c r="BF151" s="329"/>
      <c r="BG151" s="329"/>
      <c r="BH151" s="329"/>
      <c r="BI151" s="329"/>
      <c r="BJ151" s="329"/>
      <c r="BK151" s="329"/>
      <c r="BL151" s="329"/>
      <c r="BM151" s="329"/>
      <c r="BN151" s="329"/>
      <c r="BO151" s="329"/>
      <c r="BP151" s="329"/>
      <c r="BQ151" s="329"/>
      <c r="BR151" s="329"/>
      <c r="BS151" s="329"/>
      <c r="BT151" s="329"/>
      <c r="BU151" s="329"/>
      <c r="BV151" s="329"/>
      <c r="BW151" s="329"/>
      <c r="BX151" s="329"/>
      <c r="BY151" s="329"/>
      <c r="BZ151" s="329"/>
      <c r="CA151" s="329"/>
      <c r="CB151" s="329"/>
      <c r="CC151" s="329"/>
      <c r="CD151" s="329"/>
      <c r="CE151" s="329"/>
      <c r="CF151" s="329"/>
      <c r="CG151" s="329"/>
      <c r="CH151" s="329"/>
      <c r="CI151" s="329"/>
      <c r="CJ151" s="330"/>
      <c r="CK151" s="144"/>
      <c r="CL151" s="122"/>
      <c r="CM151" s="50"/>
      <c r="CN151" s="44"/>
      <c r="CO151" s="44"/>
    </row>
    <row r="152" spans="5:98" ht="8.1" customHeight="1" x14ac:dyDescent="0.15">
      <c r="E152" s="144"/>
      <c r="F152" s="144"/>
      <c r="G152" s="328"/>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9"/>
      <c r="AQ152" s="329"/>
      <c r="AR152" s="329"/>
      <c r="AS152" s="329"/>
      <c r="AT152" s="329"/>
      <c r="AU152" s="329"/>
      <c r="AV152" s="330"/>
      <c r="AW152" s="329"/>
      <c r="AX152" s="329"/>
      <c r="AY152" s="329"/>
      <c r="AZ152" s="329"/>
      <c r="BA152" s="329"/>
      <c r="BB152" s="329"/>
      <c r="BC152" s="329"/>
      <c r="BD152" s="329"/>
      <c r="BE152" s="329"/>
      <c r="BF152" s="329"/>
      <c r="BG152" s="329"/>
      <c r="BH152" s="329"/>
      <c r="BI152" s="329"/>
      <c r="BJ152" s="329"/>
      <c r="BK152" s="329"/>
      <c r="BL152" s="329"/>
      <c r="BM152" s="329"/>
      <c r="BN152" s="329"/>
      <c r="BO152" s="329"/>
      <c r="BP152" s="329"/>
      <c r="BQ152" s="329"/>
      <c r="BR152" s="329"/>
      <c r="BS152" s="329"/>
      <c r="BT152" s="329"/>
      <c r="BU152" s="329"/>
      <c r="BV152" s="329"/>
      <c r="BW152" s="329"/>
      <c r="BX152" s="329"/>
      <c r="BY152" s="329"/>
      <c r="BZ152" s="329"/>
      <c r="CA152" s="329"/>
      <c r="CB152" s="329"/>
      <c r="CC152" s="329"/>
      <c r="CD152" s="329"/>
      <c r="CE152" s="329"/>
      <c r="CF152" s="329"/>
      <c r="CG152" s="329"/>
      <c r="CH152" s="329"/>
      <c r="CI152" s="329"/>
      <c r="CJ152" s="330"/>
      <c r="CK152" s="144"/>
      <c r="CL152" s="122"/>
      <c r="CM152" s="50"/>
      <c r="CN152" s="44"/>
      <c r="CO152" s="44"/>
    </row>
    <row r="153" spans="5:98" ht="8.1" customHeight="1" x14ac:dyDescent="0.15">
      <c r="E153" s="144"/>
      <c r="F153" s="144"/>
      <c r="G153" s="328"/>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30"/>
      <c r="AW153" s="329"/>
      <c r="AX153" s="329"/>
      <c r="AY153" s="329"/>
      <c r="AZ153" s="329"/>
      <c r="BA153" s="329"/>
      <c r="BB153" s="329"/>
      <c r="BC153" s="329"/>
      <c r="BD153" s="329"/>
      <c r="BE153" s="329"/>
      <c r="BF153" s="329"/>
      <c r="BG153" s="329"/>
      <c r="BH153" s="329"/>
      <c r="BI153" s="329"/>
      <c r="BJ153" s="329"/>
      <c r="BK153" s="329"/>
      <c r="BL153" s="329"/>
      <c r="BM153" s="329"/>
      <c r="BN153" s="329"/>
      <c r="BO153" s="329"/>
      <c r="BP153" s="329"/>
      <c r="BQ153" s="329"/>
      <c r="BR153" s="329"/>
      <c r="BS153" s="329"/>
      <c r="BT153" s="329"/>
      <c r="BU153" s="329"/>
      <c r="BV153" s="329"/>
      <c r="BW153" s="329"/>
      <c r="BX153" s="329"/>
      <c r="BY153" s="329"/>
      <c r="BZ153" s="329"/>
      <c r="CA153" s="329"/>
      <c r="CB153" s="329"/>
      <c r="CC153" s="329"/>
      <c r="CD153" s="329"/>
      <c r="CE153" s="329"/>
      <c r="CF153" s="329"/>
      <c r="CG153" s="329"/>
      <c r="CH153" s="329"/>
      <c r="CI153" s="329"/>
      <c r="CJ153" s="330"/>
      <c r="CK153" s="144"/>
      <c r="CL153" s="122"/>
      <c r="CM153" s="50"/>
      <c r="CN153" s="44"/>
      <c r="CO153" s="44"/>
    </row>
    <row r="154" spans="5:98" ht="8.1" customHeight="1" x14ac:dyDescent="0.15">
      <c r="E154" s="144"/>
      <c r="F154" s="144"/>
      <c r="G154" s="328"/>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329"/>
      <c r="AN154" s="329"/>
      <c r="AO154" s="329"/>
      <c r="AP154" s="329"/>
      <c r="AQ154" s="329"/>
      <c r="AR154" s="329"/>
      <c r="AS154" s="329"/>
      <c r="AT154" s="329"/>
      <c r="AU154" s="329"/>
      <c r="AV154" s="330"/>
      <c r="AW154" s="329"/>
      <c r="AX154" s="329"/>
      <c r="AY154" s="329"/>
      <c r="AZ154" s="329"/>
      <c r="BA154" s="329"/>
      <c r="BB154" s="329"/>
      <c r="BC154" s="329"/>
      <c r="BD154" s="329"/>
      <c r="BE154" s="329"/>
      <c r="BF154" s="329"/>
      <c r="BG154" s="329"/>
      <c r="BH154" s="329"/>
      <c r="BI154" s="329"/>
      <c r="BJ154" s="329"/>
      <c r="BK154" s="329"/>
      <c r="BL154" s="329"/>
      <c r="BM154" s="329"/>
      <c r="BN154" s="329"/>
      <c r="BO154" s="329"/>
      <c r="BP154" s="329"/>
      <c r="BQ154" s="329"/>
      <c r="BR154" s="329"/>
      <c r="BS154" s="329"/>
      <c r="BT154" s="329"/>
      <c r="BU154" s="329"/>
      <c r="BV154" s="329"/>
      <c r="BW154" s="329"/>
      <c r="BX154" s="329"/>
      <c r="BY154" s="329"/>
      <c r="BZ154" s="329"/>
      <c r="CA154" s="329"/>
      <c r="CB154" s="329"/>
      <c r="CC154" s="329"/>
      <c r="CD154" s="329"/>
      <c r="CE154" s="329"/>
      <c r="CF154" s="329"/>
      <c r="CG154" s="329"/>
      <c r="CH154" s="329"/>
      <c r="CI154" s="329"/>
      <c r="CJ154" s="330"/>
      <c r="CK154" s="144"/>
      <c r="CL154" s="122"/>
      <c r="CM154" s="50"/>
      <c r="CN154" s="44"/>
      <c r="CO154" s="44"/>
    </row>
    <row r="155" spans="5:98" ht="8.1" customHeight="1" x14ac:dyDescent="0.15">
      <c r="E155" s="144"/>
      <c r="F155" s="144"/>
      <c r="G155" s="328"/>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30"/>
      <c r="AW155" s="329"/>
      <c r="AX155" s="329"/>
      <c r="AY155" s="329"/>
      <c r="AZ155" s="329"/>
      <c r="BA155" s="329"/>
      <c r="BB155" s="329"/>
      <c r="BC155" s="329"/>
      <c r="BD155" s="329"/>
      <c r="BE155" s="329"/>
      <c r="BF155" s="329"/>
      <c r="BG155" s="329"/>
      <c r="BH155" s="329"/>
      <c r="BI155" s="329"/>
      <c r="BJ155" s="329"/>
      <c r="BK155" s="329"/>
      <c r="BL155" s="329"/>
      <c r="BM155" s="329"/>
      <c r="BN155" s="329"/>
      <c r="BO155" s="329"/>
      <c r="BP155" s="329"/>
      <c r="BQ155" s="329"/>
      <c r="BR155" s="329"/>
      <c r="BS155" s="329"/>
      <c r="BT155" s="329"/>
      <c r="BU155" s="329"/>
      <c r="BV155" s="329"/>
      <c r="BW155" s="329"/>
      <c r="BX155" s="329"/>
      <c r="BY155" s="329"/>
      <c r="BZ155" s="329"/>
      <c r="CA155" s="329"/>
      <c r="CB155" s="329"/>
      <c r="CC155" s="329"/>
      <c r="CD155" s="329"/>
      <c r="CE155" s="329"/>
      <c r="CF155" s="329"/>
      <c r="CG155" s="329"/>
      <c r="CH155" s="329"/>
      <c r="CI155" s="329"/>
      <c r="CJ155" s="330"/>
      <c r="CK155" s="144"/>
      <c r="CL155" s="122"/>
      <c r="CM155" s="50"/>
      <c r="CN155" s="44"/>
      <c r="CO155" s="44"/>
    </row>
    <row r="156" spans="5:98" ht="8.1" customHeight="1" x14ac:dyDescent="0.15">
      <c r="E156" s="144"/>
      <c r="F156" s="144"/>
      <c r="G156" s="328"/>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30"/>
      <c r="AW156" s="329"/>
      <c r="AX156" s="329"/>
      <c r="AY156" s="329"/>
      <c r="AZ156" s="329"/>
      <c r="BA156" s="329"/>
      <c r="BB156" s="329"/>
      <c r="BC156" s="329"/>
      <c r="BD156" s="329"/>
      <c r="BE156" s="329"/>
      <c r="BF156" s="329"/>
      <c r="BG156" s="329"/>
      <c r="BH156" s="329"/>
      <c r="BI156" s="329"/>
      <c r="BJ156" s="329"/>
      <c r="BK156" s="329"/>
      <c r="BL156" s="329"/>
      <c r="BM156" s="329"/>
      <c r="BN156" s="329"/>
      <c r="BO156" s="329"/>
      <c r="BP156" s="329"/>
      <c r="BQ156" s="329"/>
      <c r="BR156" s="329"/>
      <c r="BS156" s="329"/>
      <c r="BT156" s="329"/>
      <c r="BU156" s="329"/>
      <c r="BV156" s="329"/>
      <c r="BW156" s="329"/>
      <c r="BX156" s="329"/>
      <c r="BY156" s="329"/>
      <c r="BZ156" s="329"/>
      <c r="CA156" s="329"/>
      <c r="CB156" s="329"/>
      <c r="CC156" s="329"/>
      <c r="CD156" s="329"/>
      <c r="CE156" s="329"/>
      <c r="CF156" s="329"/>
      <c r="CG156" s="329"/>
      <c r="CH156" s="329"/>
      <c r="CI156" s="329"/>
      <c r="CJ156" s="330"/>
      <c r="CK156" s="144"/>
      <c r="CL156" s="144"/>
      <c r="CM156" s="50"/>
      <c r="CN156" s="44"/>
      <c r="CO156" s="44"/>
    </row>
    <row r="157" spans="5:98" ht="8.1" customHeight="1" x14ac:dyDescent="0.15">
      <c r="E157" s="144"/>
      <c r="F157" s="144"/>
      <c r="G157" s="328"/>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30"/>
      <c r="AW157" s="329"/>
      <c r="AX157" s="329"/>
      <c r="AY157" s="329"/>
      <c r="AZ157" s="329"/>
      <c r="BA157" s="329"/>
      <c r="BB157" s="329"/>
      <c r="BC157" s="329"/>
      <c r="BD157" s="329"/>
      <c r="BE157" s="329"/>
      <c r="BF157" s="329"/>
      <c r="BG157" s="329"/>
      <c r="BH157" s="329"/>
      <c r="BI157" s="329"/>
      <c r="BJ157" s="329"/>
      <c r="BK157" s="329"/>
      <c r="BL157" s="329"/>
      <c r="BM157" s="329"/>
      <c r="BN157" s="329"/>
      <c r="BO157" s="329"/>
      <c r="BP157" s="329"/>
      <c r="BQ157" s="329"/>
      <c r="BR157" s="329"/>
      <c r="BS157" s="329"/>
      <c r="BT157" s="329"/>
      <c r="BU157" s="329"/>
      <c r="BV157" s="329"/>
      <c r="BW157" s="329"/>
      <c r="BX157" s="329"/>
      <c r="BY157" s="329"/>
      <c r="BZ157" s="329"/>
      <c r="CA157" s="329"/>
      <c r="CB157" s="329"/>
      <c r="CC157" s="329"/>
      <c r="CD157" s="329"/>
      <c r="CE157" s="329"/>
      <c r="CF157" s="329"/>
      <c r="CG157" s="329"/>
      <c r="CH157" s="329"/>
      <c r="CI157" s="329"/>
      <c r="CJ157" s="330"/>
      <c r="CK157" s="144"/>
      <c r="CL157" s="144"/>
      <c r="CM157" s="50"/>
      <c r="CN157" s="44"/>
      <c r="CO157" s="44"/>
    </row>
    <row r="158" spans="5:98" ht="8.1" customHeight="1" x14ac:dyDescent="0.15">
      <c r="E158" s="144"/>
      <c r="F158" s="144"/>
      <c r="G158" s="328"/>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30"/>
      <c r="AW158" s="329"/>
      <c r="AX158" s="329"/>
      <c r="AY158" s="329"/>
      <c r="AZ158" s="329"/>
      <c r="BA158" s="329"/>
      <c r="BB158" s="329"/>
      <c r="BC158" s="329"/>
      <c r="BD158" s="329"/>
      <c r="BE158" s="329"/>
      <c r="BF158" s="329"/>
      <c r="BG158" s="329"/>
      <c r="BH158" s="329"/>
      <c r="BI158" s="329"/>
      <c r="BJ158" s="329"/>
      <c r="BK158" s="329"/>
      <c r="BL158" s="329"/>
      <c r="BM158" s="329"/>
      <c r="BN158" s="329"/>
      <c r="BO158" s="329"/>
      <c r="BP158" s="329"/>
      <c r="BQ158" s="329"/>
      <c r="BR158" s="329"/>
      <c r="BS158" s="329"/>
      <c r="BT158" s="329"/>
      <c r="BU158" s="329"/>
      <c r="BV158" s="329"/>
      <c r="BW158" s="329"/>
      <c r="BX158" s="329"/>
      <c r="BY158" s="329"/>
      <c r="BZ158" s="329"/>
      <c r="CA158" s="329"/>
      <c r="CB158" s="329"/>
      <c r="CC158" s="329"/>
      <c r="CD158" s="329"/>
      <c r="CE158" s="329"/>
      <c r="CF158" s="329"/>
      <c r="CG158" s="329"/>
      <c r="CH158" s="329"/>
      <c r="CI158" s="329"/>
      <c r="CJ158" s="330"/>
      <c r="CK158" s="144"/>
      <c r="CL158" s="144"/>
      <c r="CM158" s="50"/>
      <c r="CN158" s="44"/>
      <c r="CO158" s="44"/>
    </row>
    <row r="159" spans="5:98" ht="8.1" customHeight="1" x14ac:dyDescent="0.15">
      <c r="E159" s="144"/>
      <c r="F159" s="144"/>
      <c r="G159" s="328"/>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29"/>
      <c r="AG159" s="329"/>
      <c r="AH159" s="329"/>
      <c r="AI159" s="329"/>
      <c r="AJ159" s="329"/>
      <c r="AK159" s="329"/>
      <c r="AL159" s="329"/>
      <c r="AM159" s="329"/>
      <c r="AN159" s="329"/>
      <c r="AO159" s="329"/>
      <c r="AP159" s="329"/>
      <c r="AQ159" s="329"/>
      <c r="AR159" s="329"/>
      <c r="AS159" s="329"/>
      <c r="AT159" s="329"/>
      <c r="AU159" s="329"/>
      <c r="AV159" s="330"/>
      <c r="AW159" s="329"/>
      <c r="AX159" s="329"/>
      <c r="AY159" s="329"/>
      <c r="AZ159" s="329"/>
      <c r="BA159" s="329"/>
      <c r="BB159" s="329"/>
      <c r="BC159" s="329"/>
      <c r="BD159" s="329"/>
      <c r="BE159" s="329"/>
      <c r="BF159" s="329"/>
      <c r="BG159" s="329"/>
      <c r="BH159" s="329"/>
      <c r="BI159" s="329"/>
      <c r="BJ159" s="329"/>
      <c r="BK159" s="329"/>
      <c r="BL159" s="329"/>
      <c r="BM159" s="329"/>
      <c r="BN159" s="329"/>
      <c r="BO159" s="329"/>
      <c r="BP159" s="329"/>
      <c r="BQ159" s="329"/>
      <c r="BR159" s="329"/>
      <c r="BS159" s="329"/>
      <c r="BT159" s="329"/>
      <c r="BU159" s="329"/>
      <c r="BV159" s="329"/>
      <c r="BW159" s="329"/>
      <c r="BX159" s="329"/>
      <c r="BY159" s="329"/>
      <c r="BZ159" s="329"/>
      <c r="CA159" s="329"/>
      <c r="CB159" s="329"/>
      <c r="CC159" s="329"/>
      <c r="CD159" s="329"/>
      <c r="CE159" s="329"/>
      <c r="CF159" s="329"/>
      <c r="CG159" s="329"/>
      <c r="CH159" s="329"/>
      <c r="CI159" s="329"/>
      <c r="CJ159" s="330"/>
      <c r="CK159" s="144"/>
      <c r="CL159" s="144"/>
      <c r="CM159" s="50"/>
      <c r="CN159" s="44"/>
      <c r="CO159" s="44"/>
    </row>
    <row r="160" spans="5:98" ht="8.1" customHeight="1" x14ac:dyDescent="0.15">
      <c r="E160" s="144"/>
      <c r="F160" s="144"/>
      <c r="G160" s="328"/>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c r="AG160" s="329"/>
      <c r="AH160" s="329"/>
      <c r="AI160" s="329"/>
      <c r="AJ160" s="329"/>
      <c r="AK160" s="329"/>
      <c r="AL160" s="329"/>
      <c r="AM160" s="329"/>
      <c r="AN160" s="329"/>
      <c r="AO160" s="329"/>
      <c r="AP160" s="329"/>
      <c r="AQ160" s="329"/>
      <c r="AR160" s="329"/>
      <c r="AS160" s="329"/>
      <c r="AT160" s="329"/>
      <c r="AU160" s="329"/>
      <c r="AV160" s="330"/>
      <c r="AW160" s="329"/>
      <c r="AX160" s="329"/>
      <c r="AY160" s="329"/>
      <c r="AZ160" s="329"/>
      <c r="BA160" s="329"/>
      <c r="BB160" s="329"/>
      <c r="BC160" s="329"/>
      <c r="BD160" s="329"/>
      <c r="BE160" s="329"/>
      <c r="BF160" s="329"/>
      <c r="BG160" s="329"/>
      <c r="BH160" s="329"/>
      <c r="BI160" s="329"/>
      <c r="BJ160" s="329"/>
      <c r="BK160" s="329"/>
      <c r="BL160" s="329"/>
      <c r="BM160" s="329"/>
      <c r="BN160" s="329"/>
      <c r="BO160" s="329"/>
      <c r="BP160" s="329"/>
      <c r="BQ160" s="329"/>
      <c r="BR160" s="329"/>
      <c r="BS160" s="329"/>
      <c r="BT160" s="329"/>
      <c r="BU160" s="329"/>
      <c r="BV160" s="329"/>
      <c r="BW160" s="329"/>
      <c r="BX160" s="329"/>
      <c r="BY160" s="329"/>
      <c r="BZ160" s="329"/>
      <c r="CA160" s="329"/>
      <c r="CB160" s="329"/>
      <c r="CC160" s="329"/>
      <c r="CD160" s="329"/>
      <c r="CE160" s="329"/>
      <c r="CF160" s="329"/>
      <c r="CG160" s="329"/>
      <c r="CH160" s="329"/>
      <c r="CI160" s="329"/>
      <c r="CJ160" s="330"/>
      <c r="CK160" s="144"/>
      <c r="CL160" s="144"/>
      <c r="CM160" s="50"/>
      <c r="CN160" s="44"/>
      <c r="CO160" s="44"/>
    </row>
    <row r="161" spans="5:102" ht="8.1" customHeight="1" x14ac:dyDescent="0.15">
      <c r="E161" s="144"/>
      <c r="F161" s="144"/>
      <c r="G161" s="328"/>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30"/>
      <c r="AW161" s="329"/>
      <c r="AX161" s="329"/>
      <c r="AY161" s="329"/>
      <c r="AZ161" s="329"/>
      <c r="BA161" s="329"/>
      <c r="BB161" s="329"/>
      <c r="BC161" s="329"/>
      <c r="BD161" s="329"/>
      <c r="BE161" s="329"/>
      <c r="BF161" s="329"/>
      <c r="BG161" s="329"/>
      <c r="BH161" s="329"/>
      <c r="BI161" s="329"/>
      <c r="BJ161" s="329"/>
      <c r="BK161" s="329"/>
      <c r="BL161" s="329"/>
      <c r="BM161" s="329"/>
      <c r="BN161" s="329"/>
      <c r="BO161" s="329"/>
      <c r="BP161" s="329"/>
      <c r="BQ161" s="329"/>
      <c r="BR161" s="329"/>
      <c r="BS161" s="329"/>
      <c r="BT161" s="329"/>
      <c r="BU161" s="329"/>
      <c r="BV161" s="329"/>
      <c r="BW161" s="329"/>
      <c r="BX161" s="329"/>
      <c r="BY161" s="329"/>
      <c r="BZ161" s="329"/>
      <c r="CA161" s="329"/>
      <c r="CB161" s="329"/>
      <c r="CC161" s="329"/>
      <c r="CD161" s="329"/>
      <c r="CE161" s="329"/>
      <c r="CF161" s="329"/>
      <c r="CG161" s="329"/>
      <c r="CH161" s="329"/>
      <c r="CI161" s="329"/>
      <c r="CJ161" s="330"/>
      <c r="CK161" s="144"/>
      <c r="CL161" s="144"/>
      <c r="CM161" s="50"/>
      <c r="CN161" s="44"/>
      <c r="CO161" s="44"/>
    </row>
    <row r="162" spans="5:102" ht="8.1" customHeight="1" x14ac:dyDescent="0.15">
      <c r="E162" s="144"/>
      <c r="F162" s="144"/>
      <c r="G162" s="328"/>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329"/>
      <c r="AN162" s="329"/>
      <c r="AO162" s="329"/>
      <c r="AP162" s="329"/>
      <c r="AQ162" s="329"/>
      <c r="AR162" s="329"/>
      <c r="AS162" s="329"/>
      <c r="AT162" s="329"/>
      <c r="AU162" s="329"/>
      <c r="AV162" s="330"/>
      <c r="AW162" s="329"/>
      <c r="AX162" s="329"/>
      <c r="AY162" s="329"/>
      <c r="AZ162" s="329"/>
      <c r="BA162" s="329"/>
      <c r="BB162" s="329"/>
      <c r="BC162" s="329"/>
      <c r="BD162" s="329"/>
      <c r="BE162" s="329"/>
      <c r="BF162" s="329"/>
      <c r="BG162" s="329"/>
      <c r="BH162" s="329"/>
      <c r="BI162" s="329"/>
      <c r="BJ162" s="329"/>
      <c r="BK162" s="329"/>
      <c r="BL162" s="329"/>
      <c r="BM162" s="329"/>
      <c r="BN162" s="329"/>
      <c r="BO162" s="329"/>
      <c r="BP162" s="329"/>
      <c r="BQ162" s="329"/>
      <c r="BR162" s="329"/>
      <c r="BS162" s="329"/>
      <c r="BT162" s="329"/>
      <c r="BU162" s="329"/>
      <c r="BV162" s="329"/>
      <c r="BW162" s="329"/>
      <c r="BX162" s="329"/>
      <c r="BY162" s="329"/>
      <c r="BZ162" s="329"/>
      <c r="CA162" s="329"/>
      <c r="CB162" s="329"/>
      <c r="CC162" s="329"/>
      <c r="CD162" s="329"/>
      <c r="CE162" s="329"/>
      <c r="CF162" s="329"/>
      <c r="CG162" s="329"/>
      <c r="CH162" s="329"/>
      <c r="CI162" s="329"/>
      <c r="CJ162" s="330"/>
      <c r="CK162" s="144"/>
      <c r="CL162" s="144"/>
      <c r="CM162" s="50"/>
      <c r="CN162" s="44"/>
      <c r="CO162" s="44"/>
    </row>
    <row r="163" spans="5:102" ht="8.1" customHeight="1" x14ac:dyDescent="0.15">
      <c r="E163" s="144"/>
      <c r="F163" s="144"/>
      <c r="G163" s="328"/>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c r="AG163" s="329"/>
      <c r="AH163" s="329"/>
      <c r="AI163" s="329"/>
      <c r="AJ163" s="329"/>
      <c r="AK163" s="329"/>
      <c r="AL163" s="329"/>
      <c r="AM163" s="329"/>
      <c r="AN163" s="329"/>
      <c r="AO163" s="329"/>
      <c r="AP163" s="329"/>
      <c r="AQ163" s="329"/>
      <c r="AR163" s="329"/>
      <c r="AS163" s="329"/>
      <c r="AT163" s="329"/>
      <c r="AU163" s="329"/>
      <c r="AV163" s="330"/>
      <c r="AW163" s="329"/>
      <c r="AX163" s="329"/>
      <c r="AY163" s="329"/>
      <c r="AZ163" s="329"/>
      <c r="BA163" s="329"/>
      <c r="BB163" s="329"/>
      <c r="BC163" s="329"/>
      <c r="BD163" s="329"/>
      <c r="BE163" s="329"/>
      <c r="BF163" s="329"/>
      <c r="BG163" s="329"/>
      <c r="BH163" s="329"/>
      <c r="BI163" s="329"/>
      <c r="BJ163" s="329"/>
      <c r="BK163" s="329"/>
      <c r="BL163" s="329"/>
      <c r="BM163" s="329"/>
      <c r="BN163" s="329"/>
      <c r="BO163" s="329"/>
      <c r="BP163" s="329"/>
      <c r="BQ163" s="329"/>
      <c r="BR163" s="329"/>
      <c r="BS163" s="329"/>
      <c r="BT163" s="329"/>
      <c r="BU163" s="329"/>
      <c r="BV163" s="329"/>
      <c r="BW163" s="329"/>
      <c r="BX163" s="329"/>
      <c r="BY163" s="329"/>
      <c r="BZ163" s="329"/>
      <c r="CA163" s="329"/>
      <c r="CB163" s="329"/>
      <c r="CC163" s="329"/>
      <c r="CD163" s="329"/>
      <c r="CE163" s="329"/>
      <c r="CF163" s="329"/>
      <c r="CG163" s="329"/>
      <c r="CH163" s="329"/>
      <c r="CI163" s="329"/>
      <c r="CJ163" s="330"/>
      <c r="CK163" s="144"/>
      <c r="CL163" s="144"/>
      <c r="CM163" s="50"/>
      <c r="CN163" s="44"/>
      <c r="CO163" s="44"/>
    </row>
    <row r="164" spans="5:102" ht="8.1" customHeight="1" x14ac:dyDescent="0.15">
      <c r="E164" s="144"/>
      <c r="F164" s="144"/>
      <c r="G164" s="328"/>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29"/>
      <c r="AR164" s="329"/>
      <c r="AS164" s="329"/>
      <c r="AT164" s="329"/>
      <c r="AU164" s="329"/>
      <c r="AV164" s="330"/>
      <c r="AW164" s="329"/>
      <c r="AX164" s="329"/>
      <c r="AY164" s="329"/>
      <c r="AZ164" s="329"/>
      <c r="BA164" s="329"/>
      <c r="BB164" s="329"/>
      <c r="BC164" s="329"/>
      <c r="BD164" s="329"/>
      <c r="BE164" s="329"/>
      <c r="BF164" s="329"/>
      <c r="BG164" s="329"/>
      <c r="BH164" s="329"/>
      <c r="BI164" s="329"/>
      <c r="BJ164" s="329"/>
      <c r="BK164" s="329"/>
      <c r="BL164" s="329"/>
      <c r="BM164" s="329"/>
      <c r="BN164" s="329"/>
      <c r="BO164" s="329"/>
      <c r="BP164" s="329"/>
      <c r="BQ164" s="329"/>
      <c r="BR164" s="329"/>
      <c r="BS164" s="329"/>
      <c r="BT164" s="329"/>
      <c r="BU164" s="329"/>
      <c r="BV164" s="329"/>
      <c r="BW164" s="329"/>
      <c r="BX164" s="329"/>
      <c r="BY164" s="329"/>
      <c r="BZ164" s="329"/>
      <c r="CA164" s="329"/>
      <c r="CB164" s="329"/>
      <c r="CC164" s="329"/>
      <c r="CD164" s="329"/>
      <c r="CE164" s="329"/>
      <c r="CF164" s="329"/>
      <c r="CG164" s="329"/>
      <c r="CH164" s="329"/>
      <c r="CI164" s="329"/>
      <c r="CJ164" s="330"/>
      <c r="CK164" s="144"/>
      <c r="CL164" s="144"/>
      <c r="CM164" s="50"/>
      <c r="CN164" s="44"/>
      <c r="CO164" s="44"/>
    </row>
    <row r="165" spans="5:102" ht="8.1" customHeight="1" x14ac:dyDescent="0.15">
      <c r="E165" s="144"/>
      <c r="F165" s="144"/>
      <c r="G165" s="328"/>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c r="AO165" s="329"/>
      <c r="AP165" s="329"/>
      <c r="AQ165" s="329"/>
      <c r="AR165" s="329"/>
      <c r="AS165" s="329"/>
      <c r="AT165" s="329"/>
      <c r="AU165" s="329"/>
      <c r="AV165" s="330"/>
      <c r="AW165" s="329"/>
      <c r="AX165" s="329"/>
      <c r="AY165" s="329"/>
      <c r="AZ165" s="329"/>
      <c r="BA165" s="329"/>
      <c r="BB165" s="329"/>
      <c r="BC165" s="329"/>
      <c r="BD165" s="329"/>
      <c r="BE165" s="329"/>
      <c r="BF165" s="329"/>
      <c r="BG165" s="329"/>
      <c r="BH165" s="329"/>
      <c r="BI165" s="329"/>
      <c r="BJ165" s="329"/>
      <c r="BK165" s="329"/>
      <c r="BL165" s="329"/>
      <c r="BM165" s="329"/>
      <c r="BN165" s="329"/>
      <c r="BO165" s="329"/>
      <c r="BP165" s="329"/>
      <c r="BQ165" s="329"/>
      <c r="BR165" s="329"/>
      <c r="BS165" s="329"/>
      <c r="BT165" s="329"/>
      <c r="BU165" s="329"/>
      <c r="BV165" s="329"/>
      <c r="BW165" s="329"/>
      <c r="BX165" s="329"/>
      <c r="BY165" s="329"/>
      <c r="BZ165" s="329"/>
      <c r="CA165" s="329"/>
      <c r="CB165" s="329"/>
      <c r="CC165" s="329"/>
      <c r="CD165" s="329"/>
      <c r="CE165" s="329"/>
      <c r="CF165" s="329"/>
      <c r="CG165" s="329"/>
      <c r="CH165" s="329"/>
      <c r="CI165" s="329"/>
      <c r="CJ165" s="330"/>
      <c r="CK165" s="144"/>
      <c r="CL165" s="144"/>
      <c r="CM165" s="50"/>
      <c r="CN165" s="44"/>
      <c r="CO165" s="44"/>
    </row>
    <row r="166" spans="5:102" ht="8.1" customHeight="1" x14ac:dyDescent="0.15">
      <c r="E166" s="144"/>
      <c r="F166" s="144"/>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30"/>
      <c r="AW166" s="329"/>
      <c r="AX166" s="329"/>
      <c r="AY166" s="329"/>
      <c r="AZ166" s="329"/>
      <c r="BA166" s="329"/>
      <c r="BB166" s="329"/>
      <c r="BC166" s="329"/>
      <c r="BD166" s="329"/>
      <c r="BE166" s="329"/>
      <c r="BF166" s="329"/>
      <c r="BG166" s="329"/>
      <c r="BH166" s="329"/>
      <c r="BI166" s="329"/>
      <c r="BJ166" s="329"/>
      <c r="BK166" s="329"/>
      <c r="BL166" s="329"/>
      <c r="BM166" s="329"/>
      <c r="BN166" s="329"/>
      <c r="BO166" s="329"/>
      <c r="BP166" s="329"/>
      <c r="BQ166" s="329"/>
      <c r="BR166" s="329"/>
      <c r="BS166" s="329"/>
      <c r="BT166" s="329"/>
      <c r="BU166" s="329"/>
      <c r="BV166" s="329"/>
      <c r="BW166" s="329"/>
      <c r="BX166" s="329"/>
      <c r="BY166" s="329"/>
      <c r="BZ166" s="329"/>
      <c r="CA166" s="329"/>
      <c r="CB166" s="329"/>
      <c r="CC166" s="329"/>
      <c r="CD166" s="329"/>
      <c r="CE166" s="329"/>
      <c r="CF166" s="329"/>
      <c r="CG166" s="329"/>
      <c r="CH166" s="329"/>
      <c r="CI166" s="329"/>
      <c r="CJ166" s="330"/>
      <c r="CK166" s="144"/>
      <c r="CL166" s="144"/>
      <c r="CM166" s="50"/>
      <c r="CN166" s="44"/>
      <c r="CO166" s="44"/>
    </row>
    <row r="167" spans="5:102" ht="8.1" customHeight="1" x14ac:dyDescent="0.15">
      <c r="E167" s="144"/>
      <c r="F167" s="144"/>
      <c r="G167" s="328"/>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c r="AG167" s="329"/>
      <c r="AH167" s="329"/>
      <c r="AI167" s="329"/>
      <c r="AJ167" s="329"/>
      <c r="AK167" s="329"/>
      <c r="AL167" s="329"/>
      <c r="AM167" s="329"/>
      <c r="AN167" s="329"/>
      <c r="AO167" s="329"/>
      <c r="AP167" s="329"/>
      <c r="AQ167" s="329"/>
      <c r="AR167" s="329"/>
      <c r="AS167" s="329"/>
      <c r="AT167" s="329"/>
      <c r="AU167" s="329"/>
      <c r="AV167" s="330"/>
      <c r="AW167" s="329"/>
      <c r="AX167" s="329"/>
      <c r="AY167" s="329"/>
      <c r="AZ167" s="329"/>
      <c r="BA167" s="329"/>
      <c r="BB167" s="329"/>
      <c r="BC167" s="329"/>
      <c r="BD167" s="329"/>
      <c r="BE167" s="329"/>
      <c r="BF167" s="329"/>
      <c r="BG167" s="329"/>
      <c r="BH167" s="329"/>
      <c r="BI167" s="329"/>
      <c r="BJ167" s="329"/>
      <c r="BK167" s="329"/>
      <c r="BL167" s="329"/>
      <c r="BM167" s="329"/>
      <c r="BN167" s="329"/>
      <c r="BO167" s="329"/>
      <c r="BP167" s="329"/>
      <c r="BQ167" s="329"/>
      <c r="BR167" s="329"/>
      <c r="BS167" s="329"/>
      <c r="BT167" s="329"/>
      <c r="BU167" s="329"/>
      <c r="BV167" s="329"/>
      <c r="BW167" s="329"/>
      <c r="BX167" s="329"/>
      <c r="BY167" s="329"/>
      <c r="BZ167" s="329"/>
      <c r="CA167" s="329"/>
      <c r="CB167" s="329"/>
      <c r="CC167" s="329"/>
      <c r="CD167" s="329"/>
      <c r="CE167" s="329"/>
      <c r="CF167" s="329"/>
      <c r="CG167" s="329"/>
      <c r="CH167" s="329"/>
      <c r="CI167" s="329"/>
      <c r="CJ167" s="330"/>
      <c r="CK167" s="144"/>
      <c r="CL167" s="144"/>
      <c r="CM167" s="50"/>
      <c r="CN167" s="44"/>
      <c r="CO167" s="44"/>
    </row>
    <row r="168" spans="5:102" ht="8.1" customHeight="1" x14ac:dyDescent="0.15">
      <c r="E168" s="144"/>
      <c r="F168" s="144"/>
      <c r="G168" s="328"/>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29"/>
      <c r="AG168" s="329"/>
      <c r="AH168" s="329"/>
      <c r="AI168" s="329"/>
      <c r="AJ168" s="329"/>
      <c r="AK168" s="329"/>
      <c r="AL168" s="329"/>
      <c r="AM168" s="329"/>
      <c r="AN168" s="329"/>
      <c r="AO168" s="329"/>
      <c r="AP168" s="329"/>
      <c r="AQ168" s="329"/>
      <c r="AR168" s="329"/>
      <c r="AS168" s="329"/>
      <c r="AT168" s="329"/>
      <c r="AU168" s="329"/>
      <c r="AV168" s="330"/>
      <c r="AW168" s="329"/>
      <c r="AX168" s="329"/>
      <c r="AY168" s="329"/>
      <c r="AZ168" s="329"/>
      <c r="BA168" s="329"/>
      <c r="BB168" s="329"/>
      <c r="BC168" s="329"/>
      <c r="BD168" s="329"/>
      <c r="BE168" s="329"/>
      <c r="BF168" s="329"/>
      <c r="BG168" s="329"/>
      <c r="BH168" s="329"/>
      <c r="BI168" s="329"/>
      <c r="BJ168" s="329"/>
      <c r="BK168" s="329"/>
      <c r="BL168" s="329"/>
      <c r="BM168" s="329"/>
      <c r="BN168" s="329"/>
      <c r="BO168" s="329"/>
      <c r="BP168" s="329"/>
      <c r="BQ168" s="329"/>
      <c r="BR168" s="329"/>
      <c r="BS168" s="329"/>
      <c r="BT168" s="329"/>
      <c r="BU168" s="329"/>
      <c r="BV168" s="329"/>
      <c r="BW168" s="329"/>
      <c r="BX168" s="329"/>
      <c r="BY168" s="329"/>
      <c r="BZ168" s="329"/>
      <c r="CA168" s="329"/>
      <c r="CB168" s="329"/>
      <c r="CC168" s="329"/>
      <c r="CD168" s="329"/>
      <c r="CE168" s="329"/>
      <c r="CF168" s="329"/>
      <c r="CG168" s="329"/>
      <c r="CH168" s="329"/>
      <c r="CI168" s="329"/>
      <c r="CJ168" s="330"/>
      <c r="CK168" s="144"/>
      <c r="CL168" s="144"/>
      <c r="CM168" s="50"/>
      <c r="CN168" s="44"/>
      <c r="CO168" s="44"/>
    </row>
    <row r="169" spans="5:102" ht="8.1" customHeight="1" x14ac:dyDescent="0.15">
      <c r="E169" s="144"/>
      <c r="F169" s="144"/>
      <c r="G169" s="328"/>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H169" s="329"/>
      <c r="AI169" s="329"/>
      <c r="AJ169" s="329"/>
      <c r="AK169" s="329"/>
      <c r="AL169" s="329"/>
      <c r="AM169" s="329"/>
      <c r="AN169" s="329"/>
      <c r="AO169" s="329"/>
      <c r="AP169" s="329"/>
      <c r="AQ169" s="329"/>
      <c r="AR169" s="329"/>
      <c r="AS169" s="329"/>
      <c r="AT169" s="329"/>
      <c r="AU169" s="329"/>
      <c r="AV169" s="330"/>
      <c r="AW169" s="329"/>
      <c r="AX169" s="329"/>
      <c r="AY169" s="329"/>
      <c r="AZ169" s="329"/>
      <c r="BA169" s="329"/>
      <c r="BB169" s="329"/>
      <c r="BC169" s="329"/>
      <c r="BD169" s="329"/>
      <c r="BE169" s="329"/>
      <c r="BF169" s="329"/>
      <c r="BG169" s="329"/>
      <c r="BH169" s="329"/>
      <c r="BI169" s="329"/>
      <c r="BJ169" s="329"/>
      <c r="BK169" s="329"/>
      <c r="BL169" s="329"/>
      <c r="BM169" s="329"/>
      <c r="BN169" s="329"/>
      <c r="BO169" s="329"/>
      <c r="BP169" s="329"/>
      <c r="BQ169" s="329"/>
      <c r="BR169" s="329"/>
      <c r="BS169" s="329"/>
      <c r="BT169" s="329"/>
      <c r="BU169" s="329"/>
      <c r="BV169" s="329"/>
      <c r="BW169" s="329"/>
      <c r="BX169" s="329"/>
      <c r="BY169" s="329"/>
      <c r="BZ169" s="329"/>
      <c r="CA169" s="329"/>
      <c r="CB169" s="329"/>
      <c r="CC169" s="329"/>
      <c r="CD169" s="329"/>
      <c r="CE169" s="329"/>
      <c r="CF169" s="329"/>
      <c r="CG169" s="329"/>
      <c r="CH169" s="329"/>
      <c r="CI169" s="329"/>
      <c r="CJ169" s="330"/>
      <c r="CK169" s="144"/>
      <c r="CL169" s="144"/>
      <c r="CM169" s="50"/>
      <c r="CN169" s="44"/>
      <c r="CO169" s="44"/>
    </row>
    <row r="170" spans="5:102" ht="8.1" customHeight="1" thickBot="1" x14ac:dyDescent="0.2">
      <c r="E170" s="144"/>
      <c r="F170" s="144"/>
      <c r="G170" s="331"/>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333"/>
      <c r="AW170" s="329"/>
      <c r="AX170" s="329"/>
      <c r="AY170" s="329"/>
      <c r="AZ170" s="329"/>
      <c r="BA170" s="329"/>
      <c r="BB170" s="329"/>
      <c r="BC170" s="329"/>
      <c r="BD170" s="329"/>
      <c r="BE170" s="329"/>
      <c r="BF170" s="329"/>
      <c r="BG170" s="329"/>
      <c r="BH170" s="329"/>
      <c r="BI170" s="329"/>
      <c r="BJ170" s="329"/>
      <c r="BK170" s="329"/>
      <c r="BL170" s="329"/>
      <c r="BM170" s="329"/>
      <c r="BN170" s="329"/>
      <c r="BO170" s="329"/>
      <c r="BP170" s="329"/>
      <c r="BQ170" s="329"/>
      <c r="BR170" s="329"/>
      <c r="BS170" s="329"/>
      <c r="BT170" s="329"/>
      <c r="BU170" s="329"/>
      <c r="BV170" s="329"/>
      <c r="BW170" s="329"/>
      <c r="BX170" s="329"/>
      <c r="BY170" s="329"/>
      <c r="BZ170" s="329"/>
      <c r="CA170" s="329"/>
      <c r="CB170" s="329"/>
      <c r="CC170" s="329"/>
      <c r="CD170" s="329"/>
      <c r="CE170" s="329"/>
      <c r="CF170" s="329"/>
      <c r="CG170" s="329"/>
      <c r="CH170" s="329"/>
      <c r="CI170" s="329"/>
      <c r="CJ170" s="330"/>
      <c r="CK170" s="144"/>
      <c r="CL170" s="144"/>
      <c r="CM170" s="50"/>
      <c r="CN170" s="44"/>
      <c r="CO170" s="44"/>
    </row>
    <row r="171" spans="5:102" ht="8.1" customHeight="1" x14ac:dyDescent="0.15">
      <c r="E171" s="144"/>
      <c r="F171" s="144"/>
      <c r="G171" s="334" t="s">
        <v>111</v>
      </c>
      <c r="H171" s="335"/>
      <c r="I171" s="335"/>
      <c r="J171" s="335"/>
      <c r="K171" s="335"/>
      <c r="L171" s="335"/>
      <c r="M171" s="335"/>
      <c r="N171" s="335"/>
      <c r="O171" s="335"/>
      <c r="P171" s="335"/>
      <c r="Q171" s="335"/>
      <c r="R171" s="335"/>
      <c r="S171" s="335"/>
      <c r="T171" s="335"/>
      <c r="U171" s="335"/>
      <c r="V171" s="335"/>
      <c r="W171" s="335"/>
      <c r="X171" s="335"/>
      <c r="Y171" s="335"/>
      <c r="Z171" s="335"/>
      <c r="AA171" s="335"/>
      <c r="AB171" s="335"/>
      <c r="AC171" s="335"/>
      <c r="AD171" s="335"/>
      <c r="AE171" s="335"/>
      <c r="AF171" s="335"/>
      <c r="AG171" s="335"/>
      <c r="AH171" s="335"/>
      <c r="AI171" s="335"/>
      <c r="AJ171" s="335"/>
      <c r="AK171" s="335"/>
      <c r="AL171" s="335"/>
      <c r="AM171" s="335"/>
      <c r="AN171" s="335"/>
      <c r="AO171" s="335"/>
      <c r="AP171" s="335"/>
      <c r="AQ171" s="335"/>
      <c r="AR171" s="335"/>
      <c r="AS171" s="335"/>
      <c r="AT171" s="335"/>
      <c r="AU171" s="335"/>
      <c r="AV171" s="336"/>
      <c r="AW171" s="334" t="s">
        <v>112</v>
      </c>
      <c r="AX171" s="335"/>
      <c r="AY171" s="335"/>
      <c r="AZ171" s="335"/>
      <c r="BA171" s="335"/>
      <c r="BB171" s="335"/>
      <c r="BC171" s="335"/>
      <c r="BD171" s="335"/>
      <c r="BE171" s="335"/>
      <c r="BF171" s="335"/>
      <c r="BG171" s="335"/>
      <c r="BH171" s="335"/>
      <c r="BI171" s="335"/>
      <c r="BJ171" s="335"/>
      <c r="BK171" s="335"/>
      <c r="BL171" s="335"/>
      <c r="BM171" s="335"/>
      <c r="BN171" s="335"/>
      <c r="BO171" s="335"/>
      <c r="BP171" s="335"/>
      <c r="BQ171" s="335"/>
      <c r="BR171" s="335"/>
      <c r="BS171" s="335"/>
      <c r="BT171" s="335"/>
      <c r="BU171" s="335"/>
      <c r="BV171" s="335"/>
      <c r="BW171" s="335"/>
      <c r="BX171" s="335"/>
      <c r="BY171" s="335"/>
      <c r="BZ171" s="335"/>
      <c r="CA171" s="335"/>
      <c r="CB171" s="335"/>
      <c r="CC171" s="335"/>
      <c r="CD171" s="335"/>
      <c r="CE171" s="335"/>
      <c r="CF171" s="335"/>
      <c r="CG171" s="335"/>
      <c r="CH171" s="335"/>
      <c r="CI171" s="335"/>
      <c r="CJ171" s="336"/>
      <c r="CK171" s="144"/>
      <c r="CL171" s="144"/>
      <c r="CM171" s="50"/>
      <c r="CN171" s="44"/>
      <c r="CO171" s="44"/>
      <c r="CP171" s="5"/>
      <c r="CQ171" s="5"/>
      <c r="CR171" s="5"/>
    </row>
    <row r="172" spans="5:102" ht="8.1" customHeight="1" x14ac:dyDescent="0.15">
      <c r="E172" s="144"/>
      <c r="F172" s="144"/>
      <c r="G172" s="337"/>
      <c r="H172" s="338"/>
      <c r="I172" s="338"/>
      <c r="J172" s="338"/>
      <c r="K172" s="338"/>
      <c r="L172" s="338"/>
      <c r="M172" s="338"/>
      <c r="N172" s="338"/>
      <c r="O172" s="338"/>
      <c r="P172" s="338"/>
      <c r="Q172" s="338"/>
      <c r="R172" s="338"/>
      <c r="S172" s="338"/>
      <c r="T172" s="338"/>
      <c r="U172" s="338"/>
      <c r="V172" s="338"/>
      <c r="W172" s="338"/>
      <c r="X172" s="338"/>
      <c r="Y172" s="338"/>
      <c r="Z172" s="338"/>
      <c r="AA172" s="338"/>
      <c r="AB172" s="338"/>
      <c r="AC172" s="338"/>
      <c r="AD172" s="338"/>
      <c r="AE172" s="338"/>
      <c r="AF172" s="338"/>
      <c r="AG172" s="338"/>
      <c r="AH172" s="338"/>
      <c r="AI172" s="338"/>
      <c r="AJ172" s="338"/>
      <c r="AK172" s="338"/>
      <c r="AL172" s="338"/>
      <c r="AM172" s="338"/>
      <c r="AN172" s="338"/>
      <c r="AO172" s="338"/>
      <c r="AP172" s="338"/>
      <c r="AQ172" s="338"/>
      <c r="AR172" s="338"/>
      <c r="AS172" s="338"/>
      <c r="AT172" s="338"/>
      <c r="AU172" s="338"/>
      <c r="AV172" s="339"/>
      <c r="AW172" s="337"/>
      <c r="AX172" s="338"/>
      <c r="AY172" s="338"/>
      <c r="AZ172" s="338"/>
      <c r="BA172" s="338"/>
      <c r="BB172" s="338"/>
      <c r="BC172" s="338"/>
      <c r="BD172" s="338"/>
      <c r="BE172" s="338"/>
      <c r="BF172" s="338"/>
      <c r="BG172" s="338"/>
      <c r="BH172" s="338"/>
      <c r="BI172" s="338"/>
      <c r="BJ172" s="338"/>
      <c r="BK172" s="338"/>
      <c r="BL172" s="338"/>
      <c r="BM172" s="338"/>
      <c r="BN172" s="338"/>
      <c r="BO172" s="338"/>
      <c r="BP172" s="338"/>
      <c r="BQ172" s="338"/>
      <c r="BR172" s="338"/>
      <c r="BS172" s="338"/>
      <c r="BT172" s="338"/>
      <c r="BU172" s="338"/>
      <c r="BV172" s="338"/>
      <c r="BW172" s="338"/>
      <c r="BX172" s="338"/>
      <c r="BY172" s="338"/>
      <c r="BZ172" s="338"/>
      <c r="CA172" s="338"/>
      <c r="CB172" s="338"/>
      <c r="CC172" s="338"/>
      <c r="CD172" s="338"/>
      <c r="CE172" s="338"/>
      <c r="CF172" s="338"/>
      <c r="CG172" s="338"/>
      <c r="CH172" s="338"/>
      <c r="CI172" s="338"/>
      <c r="CJ172" s="339"/>
      <c r="CK172" s="144"/>
      <c r="CL172" s="144"/>
      <c r="CM172" s="50"/>
      <c r="CN172" s="44"/>
      <c r="CO172" s="44"/>
      <c r="CP172" s="5"/>
      <c r="CQ172" s="5"/>
      <c r="CR172" s="5"/>
      <c r="CS172" s="5"/>
      <c r="CT172" s="5"/>
      <c r="CU172" s="5"/>
      <c r="CV172" s="5"/>
      <c r="CW172" s="5"/>
      <c r="CX172" s="5"/>
    </row>
    <row r="173" spans="5:102" ht="8.1" customHeight="1" x14ac:dyDescent="0.15">
      <c r="E173" s="144"/>
      <c r="F173" s="144"/>
      <c r="G173" s="337"/>
      <c r="H173" s="338"/>
      <c r="I173" s="338"/>
      <c r="J173" s="338"/>
      <c r="K173" s="338"/>
      <c r="L173" s="338"/>
      <c r="M173" s="338"/>
      <c r="N173" s="338"/>
      <c r="O173" s="338"/>
      <c r="P173" s="338"/>
      <c r="Q173" s="338"/>
      <c r="R173" s="338"/>
      <c r="S173" s="338"/>
      <c r="T173" s="338"/>
      <c r="U173" s="338"/>
      <c r="V173" s="338"/>
      <c r="W173" s="338"/>
      <c r="X173" s="338"/>
      <c r="Y173" s="338"/>
      <c r="Z173" s="338"/>
      <c r="AA173" s="338"/>
      <c r="AB173" s="338"/>
      <c r="AC173" s="338"/>
      <c r="AD173" s="338"/>
      <c r="AE173" s="338"/>
      <c r="AF173" s="338"/>
      <c r="AG173" s="338"/>
      <c r="AH173" s="338"/>
      <c r="AI173" s="338"/>
      <c r="AJ173" s="338"/>
      <c r="AK173" s="338"/>
      <c r="AL173" s="338"/>
      <c r="AM173" s="338"/>
      <c r="AN173" s="338"/>
      <c r="AO173" s="338"/>
      <c r="AP173" s="338"/>
      <c r="AQ173" s="338"/>
      <c r="AR173" s="338"/>
      <c r="AS173" s="338"/>
      <c r="AT173" s="338"/>
      <c r="AU173" s="338"/>
      <c r="AV173" s="339"/>
      <c r="AW173" s="337"/>
      <c r="AX173" s="338"/>
      <c r="AY173" s="338"/>
      <c r="AZ173" s="338"/>
      <c r="BA173" s="338"/>
      <c r="BB173" s="338"/>
      <c r="BC173" s="338"/>
      <c r="BD173" s="338"/>
      <c r="BE173" s="338"/>
      <c r="BF173" s="338"/>
      <c r="BG173" s="338"/>
      <c r="BH173" s="338"/>
      <c r="BI173" s="338"/>
      <c r="BJ173" s="338"/>
      <c r="BK173" s="338"/>
      <c r="BL173" s="338"/>
      <c r="BM173" s="338"/>
      <c r="BN173" s="338"/>
      <c r="BO173" s="338"/>
      <c r="BP173" s="338"/>
      <c r="BQ173" s="338"/>
      <c r="BR173" s="338"/>
      <c r="BS173" s="338"/>
      <c r="BT173" s="338"/>
      <c r="BU173" s="338"/>
      <c r="BV173" s="338"/>
      <c r="BW173" s="338"/>
      <c r="BX173" s="338"/>
      <c r="BY173" s="338"/>
      <c r="BZ173" s="338"/>
      <c r="CA173" s="338"/>
      <c r="CB173" s="338"/>
      <c r="CC173" s="338"/>
      <c r="CD173" s="338"/>
      <c r="CE173" s="338"/>
      <c r="CF173" s="338"/>
      <c r="CG173" s="338"/>
      <c r="CH173" s="338"/>
      <c r="CI173" s="338"/>
      <c r="CJ173" s="339"/>
      <c r="CK173" s="144"/>
      <c r="CL173" s="144"/>
      <c r="CM173" s="50"/>
      <c r="CN173" s="44"/>
      <c r="CO173" s="44"/>
      <c r="CP173" s="5"/>
      <c r="CQ173" s="5"/>
      <c r="CR173" s="5"/>
      <c r="CS173" s="5"/>
      <c r="CT173" s="5"/>
      <c r="CU173" s="5"/>
      <c r="CV173" s="5"/>
      <c r="CW173" s="5"/>
      <c r="CX173" s="5"/>
    </row>
    <row r="174" spans="5:102" ht="8.1" customHeight="1" thickBot="1" x14ac:dyDescent="0.2">
      <c r="E174" s="144"/>
      <c r="F174" s="144"/>
      <c r="G174" s="340"/>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c r="AN174" s="341"/>
      <c r="AO174" s="341"/>
      <c r="AP174" s="341"/>
      <c r="AQ174" s="341"/>
      <c r="AR174" s="341"/>
      <c r="AS174" s="341"/>
      <c r="AT174" s="341"/>
      <c r="AU174" s="341"/>
      <c r="AV174" s="342"/>
      <c r="AW174" s="340"/>
      <c r="AX174" s="341"/>
      <c r="AY174" s="341"/>
      <c r="AZ174" s="341"/>
      <c r="BA174" s="341"/>
      <c r="BB174" s="341"/>
      <c r="BC174" s="341"/>
      <c r="BD174" s="341"/>
      <c r="BE174" s="341"/>
      <c r="BF174" s="341"/>
      <c r="BG174" s="341"/>
      <c r="BH174" s="341"/>
      <c r="BI174" s="341"/>
      <c r="BJ174" s="341"/>
      <c r="BK174" s="341"/>
      <c r="BL174" s="341"/>
      <c r="BM174" s="341"/>
      <c r="BN174" s="341"/>
      <c r="BO174" s="341"/>
      <c r="BP174" s="341"/>
      <c r="BQ174" s="341"/>
      <c r="BR174" s="341"/>
      <c r="BS174" s="341"/>
      <c r="BT174" s="341"/>
      <c r="BU174" s="341"/>
      <c r="BV174" s="341"/>
      <c r="BW174" s="341"/>
      <c r="BX174" s="341"/>
      <c r="BY174" s="341"/>
      <c r="BZ174" s="341"/>
      <c r="CA174" s="341"/>
      <c r="CB174" s="341"/>
      <c r="CC174" s="341"/>
      <c r="CD174" s="341"/>
      <c r="CE174" s="341"/>
      <c r="CF174" s="341"/>
      <c r="CG174" s="341"/>
      <c r="CH174" s="341"/>
      <c r="CI174" s="341"/>
      <c r="CJ174" s="342"/>
      <c r="CK174" s="144"/>
      <c r="CL174" s="144"/>
      <c r="CM174" s="50"/>
      <c r="CN174" s="44"/>
      <c r="CO174" s="44"/>
      <c r="CP174" s="5"/>
      <c r="CQ174" s="5"/>
      <c r="CR174" s="5"/>
      <c r="CS174" s="5"/>
      <c r="CT174" s="5"/>
      <c r="CU174" s="5"/>
      <c r="CV174" s="5"/>
      <c r="CW174" s="5"/>
      <c r="CX174" s="5"/>
    </row>
    <row r="175" spans="5:102" ht="8.1" customHeight="1" x14ac:dyDescent="0.15">
      <c r="E175" s="144"/>
      <c r="F175" s="144"/>
      <c r="G175" s="328" t="s">
        <v>206</v>
      </c>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c r="AG175" s="329"/>
      <c r="AH175" s="329"/>
      <c r="AI175" s="329"/>
      <c r="AJ175" s="329"/>
      <c r="AK175" s="329"/>
      <c r="AL175" s="329"/>
      <c r="AM175" s="329"/>
      <c r="AN175" s="329"/>
      <c r="AO175" s="329"/>
      <c r="AP175" s="329"/>
      <c r="AQ175" s="329"/>
      <c r="AR175" s="329"/>
      <c r="AS175" s="329"/>
      <c r="AT175" s="329"/>
      <c r="AU175" s="329"/>
      <c r="AV175" s="330"/>
      <c r="AW175" s="328" t="s">
        <v>211</v>
      </c>
      <c r="AX175" s="329"/>
      <c r="AY175" s="329"/>
      <c r="AZ175" s="329"/>
      <c r="BA175" s="329"/>
      <c r="BB175" s="329"/>
      <c r="BC175" s="329"/>
      <c r="BD175" s="329"/>
      <c r="BE175" s="329"/>
      <c r="BF175" s="329"/>
      <c r="BG175" s="329"/>
      <c r="BH175" s="329"/>
      <c r="BI175" s="329"/>
      <c r="BJ175" s="329"/>
      <c r="BK175" s="329"/>
      <c r="BL175" s="329"/>
      <c r="BM175" s="329"/>
      <c r="BN175" s="329"/>
      <c r="BO175" s="329"/>
      <c r="BP175" s="329"/>
      <c r="BQ175" s="329"/>
      <c r="BR175" s="329"/>
      <c r="BS175" s="329"/>
      <c r="BT175" s="329"/>
      <c r="BU175" s="329"/>
      <c r="BV175" s="329"/>
      <c r="BW175" s="329"/>
      <c r="BX175" s="329"/>
      <c r="BY175" s="329"/>
      <c r="BZ175" s="329"/>
      <c r="CA175" s="329"/>
      <c r="CB175" s="329"/>
      <c r="CC175" s="329"/>
      <c r="CD175" s="329"/>
      <c r="CE175" s="329"/>
      <c r="CF175" s="329"/>
      <c r="CG175" s="329"/>
      <c r="CH175" s="329"/>
      <c r="CI175" s="329"/>
      <c r="CJ175" s="330"/>
      <c r="CK175" s="144"/>
      <c r="CL175" s="144"/>
      <c r="CM175" s="50"/>
      <c r="CN175" s="44"/>
      <c r="CO175" s="44"/>
      <c r="CP175" s="5"/>
      <c r="CQ175" s="5"/>
      <c r="CR175" s="5"/>
      <c r="CS175" s="5"/>
      <c r="CT175" s="5"/>
      <c r="CU175" s="5"/>
      <c r="CV175" s="5"/>
      <c r="CW175" s="5"/>
      <c r="CX175" s="5"/>
    </row>
    <row r="176" spans="5:102" ht="8.1" customHeight="1" x14ac:dyDescent="0.15">
      <c r="E176" s="144"/>
      <c r="F176" s="144"/>
      <c r="G176" s="328"/>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c r="AG176" s="329"/>
      <c r="AH176" s="329"/>
      <c r="AI176" s="329"/>
      <c r="AJ176" s="329"/>
      <c r="AK176" s="329"/>
      <c r="AL176" s="329"/>
      <c r="AM176" s="329"/>
      <c r="AN176" s="329"/>
      <c r="AO176" s="329"/>
      <c r="AP176" s="329"/>
      <c r="AQ176" s="329"/>
      <c r="AR176" s="329"/>
      <c r="AS176" s="329"/>
      <c r="AT176" s="329"/>
      <c r="AU176" s="329"/>
      <c r="AV176" s="330"/>
      <c r="AW176" s="328"/>
      <c r="AX176" s="329"/>
      <c r="AY176" s="329"/>
      <c r="AZ176" s="329"/>
      <c r="BA176" s="329"/>
      <c r="BB176" s="329"/>
      <c r="BC176" s="329"/>
      <c r="BD176" s="329"/>
      <c r="BE176" s="329"/>
      <c r="BF176" s="329"/>
      <c r="BG176" s="329"/>
      <c r="BH176" s="329"/>
      <c r="BI176" s="329"/>
      <c r="BJ176" s="329"/>
      <c r="BK176" s="329"/>
      <c r="BL176" s="329"/>
      <c r="BM176" s="329"/>
      <c r="BN176" s="329"/>
      <c r="BO176" s="329"/>
      <c r="BP176" s="329"/>
      <c r="BQ176" s="329"/>
      <c r="BR176" s="329"/>
      <c r="BS176" s="329"/>
      <c r="BT176" s="329"/>
      <c r="BU176" s="329"/>
      <c r="BV176" s="329"/>
      <c r="BW176" s="329"/>
      <c r="BX176" s="329"/>
      <c r="BY176" s="329"/>
      <c r="BZ176" s="329"/>
      <c r="CA176" s="329"/>
      <c r="CB176" s="329"/>
      <c r="CC176" s="329"/>
      <c r="CD176" s="329"/>
      <c r="CE176" s="329"/>
      <c r="CF176" s="329"/>
      <c r="CG176" s="329"/>
      <c r="CH176" s="329"/>
      <c r="CI176" s="329"/>
      <c r="CJ176" s="330"/>
      <c r="CK176" s="144"/>
      <c r="CL176" s="144"/>
      <c r="CM176" s="50"/>
      <c r="CN176" s="44"/>
      <c r="CO176" s="44"/>
      <c r="CP176" s="5"/>
      <c r="CQ176" s="5"/>
      <c r="CR176" s="5"/>
      <c r="CS176" s="5"/>
      <c r="CT176" s="5"/>
      <c r="CU176" s="5"/>
      <c r="CV176" s="5"/>
      <c r="CW176" s="5"/>
      <c r="CX176" s="5"/>
    </row>
    <row r="177" spans="5:102" ht="8.1" customHeight="1" x14ac:dyDescent="0.15">
      <c r="E177" s="144"/>
      <c r="F177" s="144"/>
      <c r="G177" s="328"/>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329"/>
      <c r="AI177" s="329"/>
      <c r="AJ177" s="329"/>
      <c r="AK177" s="329"/>
      <c r="AL177" s="329"/>
      <c r="AM177" s="329"/>
      <c r="AN177" s="329"/>
      <c r="AO177" s="329"/>
      <c r="AP177" s="329"/>
      <c r="AQ177" s="329"/>
      <c r="AR177" s="329"/>
      <c r="AS177" s="329"/>
      <c r="AT177" s="329"/>
      <c r="AU177" s="329"/>
      <c r="AV177" s="330"/>
      <c r="AW177" s="328"/>
      <c r="AX177" s="329"/>
      <c r="AY177" s="329"/>
      <c r="AZ177" s="329"/>
      <c r="BA177" s="329"/>
      <c r="BB177" s="329"/>
      <c r="BC177" s="329"/>
      <c r="BD177" s="329"/>
      <c r="BE177" s="329"/>
      <c r="BF177" s="329"/>
      <c r="BG177" s="329"/>
      <c r="BH177" s="329"/>
      <c r="BI177" s="329"/>
      <c r="BJ177" s="329"/>
      <c r="BK177" s="329"/>
      <c r="BL177" s="329"/>
      <c r="BM177" s="329"/>
      <c r="BN177" s="329"/>
      <c r="BO177" s="329"/>
      <c r="BP177" s="329"/>
      <c r="BQ177" s="329"/>
      <c r="BR177" s="329"/>
      <c r="BS177" s="329"/>
      <c r="BT177" s="329"/>
      <c r="BU177" s="329"/>
      <c r="BV177" s="329"/>
      <c r="BW177" s="329"/>
      <c r="BX177" s="329"/>
      <c r="BY177" s="329"/>
      <c r="BZ177" s="329"/>
      <c r="CA177" s="329"/>
      <c r="CB177" s="329"/>
      <c r="CC177" s="329"/>
      <c r="CD177" s="329"/>
      <c r="CE177" s="329"/>
      <c r="CF177" s="329"/>
      <c r="CG177" s="329"/>
      <c r="CH177" s="329"/>
      <c r="CI177" s="329"/>
      <c r="CJ177" s="330"/>
      <c r="CK177" s="144"/>
      <c r="CL177" s="144"/>
      <c r="CM177" s="50"/>
      <c r="CN177" s="44"/>
      <c r="CO177" s="44"/>
      <c r="CP177" s="5"/>
      <c r="CQ177" s="5"/>
      <c r="CR177" s="5"/>
      <c r="CS177" s="5"/>
      <c r="CT177" s="5"/>
      <c r="CU177" s="5"/>
      <c r="CV177" s="5"/>
      <c r="CW177" s="5"/>
      <c r="CX177" s="5"/>
    </row>
    <row r="178" spans="5:102" ht="8.1" customHeight="1" x14ac:dyDescent="0.15">
      <c r="E178" s="144"/>
      <c r="F178" s="144"/>
      <c r="G178" s="328"/>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c r="AT178" s="329"/>
      <c r="AU178" s="329"/>
      <c r="AV178" s="330"/>
      <c r="AW178" s="328"/>
      <c r="AX178" s="329"/>
      <c r="AY178" s="329"/>
      <c r="AZ178" s="329"/>
      <c r="BA178" s="329"/>
      <c r="BB178" s="329"/>
      <c r="BC178" s="329"/>
      <c r="BD178" s="329"/>
      <c r="BE178" s="329"/>
      <c r="BF178" s="329"/>
      <c r="BG178" s="329"/>
      <c r="BH178" s="329"/>
      <c r="BI178" s="329"/>
      <c r="BJ178" s="329"/>
      <c r="BK178" s="329"/>
      <c r="BL178" s="329"/>
      <c r="BM178" s="329"/>
      <c r="BN178" s="329"/>
      <c r="BO178" s="329"/>
      <c r="BP178" s="329"/>
      <c r="BQ178" s="329"/>
      <c r="BR178" s="329"/>
      <c r="BS178" s="329"/>
      <c r="BT178" s="329"/>
      <c r="BU178" s="329"/>
      <c r="BV178" s="329"/>
      <c r="BW178" s="329"/>
      <c r="BX178" s="329"/>
      <c r="BY178" s="329"/>
      <c r="BZ178" s="329"/>
      <c r="CA178" s="329"/>
      <c r="CB178" s="329"/>
      <c r="CC178" s="329"/>
      <c r="CD178" s="329"/>
      <c r="CE178" s="329"/>
      <c r="CF178" s="329"/>
      <c r="CG178" s="329"/>
      <c r="CH178" s="329"/>
      <c r="CI178" s="329"/>
      <c r="CJ178" s="330"/>
      <c r="CK178" s="144"/>
      <c r="CL178" s="144"/>
      <c r="CM178" s="50"/>
      <c r="CN178" s="44"/>
      <c r="CO178" s="44"/>
      <c r="CP178" s="5"/>
      <c r="CQ178" s="5"/>
      <c r="CR178" s="5"/>
      <c r="CS178" s="5"/>
      <c r="CT178" s="5"/>
      <c r="CU178" s="5"/>
      <c r="CV178" s="5"/>
      <c r="CW178" s="5"/>
      <c r="CX178" s="5"/>
    </row>
    <row r="179" spans="5:102" ht="8.1" customHeight="1" x14ac:dyDescent="0.15">
      <c r="E179" s="144"/>
      <c r="F179" s="144"/>
      <c r="G179" s="328"/>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30"/>
      <c r="AW179" s="328"/>
      <c r="AX179" s="329"/>
      <c r="AY179" s="329"/>
      <c r="AZ179" s="329"/>
      <c r="BA179" s="329"/>
      <c r="BB179" s="329"/>
      <c r="BC179" s="329"/>
      <c r="BD179" s="329"/>
      <c r="BE179" s="329"/>
      <c r="BF179" s="329"/>
      <c r="BG179" s="329"/>
      <c r="BH179" s="329"/>
      <c r="BI179" s="329"/>
      <c r="BJ179" s="329"/>
      <c r="BK179" s="329"/>
      <c r="BL179" s="329"/>
      <c r="BM179" s="329"/>
      <c r="BN179" s="329"/>
      <c r="BO179" s="329"/>
      <c r="BP179" s="329"/>
      <c r="BQ179" s="329"/>
      <c r="BR179" s="329"/>
      <c r="BS179" s="329"/>
      <c r="BT179" s="329"/>
      <c r="BU179" s="329"/>
      <c r="BV179" s="329"/>
      <c r="BW179" s="329"/>
      <c r="BX179" s="329"/>
      <c r="BY179" s="329"/>
      <c r="BZ179" s="329"/>
      <c r="CA179" s="329"/>
      <c r="CB179" s="329"/>
      <c r="CC179" s="329"/>
      <c r="CD179" s="329"/>
      <c r="CE179" s="329"/>
      <c r="CF179" s="329"/>
      <c r="CG179" s="329"/>
      <c r="CH179" s="329"/>
      <c r="CI179" s="329"/>
      <c r="CJ179" s="330"/>
      <c r="CK179" s="144"/>
      <c r="CL179" s="144"/>
      <c r="CM179" s="50"/>
      <c r="CN179" s="44"/>
      <c r="CO179" s="44"/>
      <c r="CP179" s="5"/>
      <c r="CQ179" s="5"/>
      <c r="CR179" s="5"/>
      <c r="CS179" s="5"/>
      <c r="CT179" s="5"/>
      <c r="CU179" s="5"/>
      <c r="CV179" s="5"/>
      <c r="CW179" s="5"/>
      <c r="CX179" s="5"/>
    </row>
    <row r="180" spans="5:102" ht="8.1" customHeight="1" x14ac:dyDescent="0.15">
      <c r="E180" s="37"/>
      <c r="F180" s="37"/>
      <c r="G180" s="328"/>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c r="AG180" s="329"/>
      <c r="AH180" s="329"/>
      <c r="AI180" s="329"/>
      <c r="AJ180" s="329"/>
      <c r="AK180" s="329"/>
      <c r="AL180" s="329"/>
      <c r="AM180" s="329"/>
      <c r="AN180" s="329"/>
      <c r="AO180" s="329"/>
      <c r="AP180" s="329"/>
      <c r="AQ180" s="329"/>
      <c r="AR180" s="329"/>
      <c r="AS180" s="329"/>
      <c r="AT180" s="329"/>
      <c r="AU180" s="329"/>
      <c r="AV180" s="330"/>
      <c r="AW180" s="328"/>
      <c r="AX180" s="329"/>
      <c r="AY180" s="329"/>
      <c r="AZ180" s="329"/>
      <c r="BA180" s="329"/>
      <c r="BB180" s="329"/>
      <c r="BC180" s="329"/>
      <c r="BD180" s="329"/>
      <c r="BE180" s="329"/>
      <c r="BF180" s="329"/>
      <c r="BG180" s="329"/>
      <c r="BH180" s="329"/>
      <c r="BI180" s="329"/>
      <c r="BJ180" s="329"/>
      <c r="BK180" s="329"/>
      <c r="BL180" s="329"/>
      <c r="BM180" s="329"/>
      <c r="BN180" s="329"/>
      <c r="BO180" s="329"/>
      <c r="BP180" s="329"/>
      <c r="BQ180" s="329"/>
      <c r="BR180" s="329"/>
      <c r="BS180" s="329"/>
      <c r="BT180" s="329"/>
      <c r="BU180" s="329"/>
      <c r="BV180" s="329"/>
      <c r="BW180" s="329"/>
      <c r="BX180" s="329"/>
      <c r="BY180" s="329"/>
      <c r="BZ180" s="329"/>
      <c r="CA180" s="329"/>
      <c r="CB180" s="329"/>
      <c r="CC180" s="329"/>
      <c r="CD180" s="329"/>
      <c r="CE180" s="329"/>
      <c r="CF180" s="329"/>
      <c r="CG180" s="329"/>
      <c r="CH180" s="329"/>
      <c r="CI180" s="329"/>
      <c r="CJ180" s="330"/>
      <c r="CK180" s="37"/>
      <c r="CL180" s="37"/>
      <c r="CM180" s="50"/>
      <c r="CN180" s="44"/>
      <c r="CO180" s="44"/>
      <c r="CP180" s="5"/>
      <c r="CQ180" s="5"/>
      <c r="CR180" s="5"/>
      <c r="CS180" s="5"/>
      <c r="CT180" s="5"/>
      <c r="CU180" s="5"/>
      <c r="CV180" s="5"/>
      <c r="CW180" s="5"/>
      <c r="CX180" s="5"/>
    </row>
    <row r="181" spans="5:102" ht="8.1" customHeight="1" x14ac:dyDescent="0.15">
      <c r="E181" s="37"/>
      <c r="F181" s="37"/>
      <c r="G181" s="328"/>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c r="AF181" s="329"/>
      <c r="AG181" s="329"/>
      <c r="AH181" s="329"/>
      <c r="AI181" s="329"/>
      <c r="AJ181" s="329"/>
      <c r="AK181" s="329"/>
      <c r="AL181" s="329"/>
      <c r="AM181" s="329"/>
      <c r="AN181" s="329"/>
      <c r="AO181" s="329"/>
      <c r="AP181" s="329"/>
      <c r="AQ181" s="329"/>
      <c r="AR181" s="329"/>
      <c r="AS181" s="329"/>
      <c r="AT181" s="329"/>
      <c r="AU181" s="329"/>
      <c r="AV181" s="330"/>
      <c r="AW181" s="328"/>
      <c r="AX181" s="329"/>
      <c r="AY181" s="329"/>
      <c r="AZ181" s="329"/>
      <c r="BA181" s="329"/>
      <c r="BB181" s="329"/>
      <c r="BC181" s="329"/>
      <c r="BD181" s="329"/>
      <c r="BE181" s="329"/>
      <c r="BF181" s="329"/>
      <c r="BG181" s="329"/>
      <c r="BH181" s="329"/>
      <c r="BI181" s="329"/>
      <c r="BJ181" s="329"/>
      <c r="BK181" s="329"/>
      <c r="BL181" s="329"/>
      <c r="BM181" s="329"/>
      <c r="BN181" s="329"/>
      <c r="BO181" s="329"/>
      <c r="BP181" s="329"/>
      <c r="BQ181" s="329"/>
      <c r="BR181" s="329"/>
      <c r="BS181" s="329"/>
      <c r="BT181" s="329"/>
      <c r="BU181" s="329"/>
      <c r="BV181" s="329"/>
      <c r="BW181" s="329"/>
      <c r="BX181" s="329"/>
      <c r="BY181" s="329"/>
      <c r="BZ181" s="329"/>
      <c r="CA181" s="329"/>
      <c r="CB181" s="329"/>
      <c r="CC181" s="329"/>
      <c r="CD181" s="329"/>
      <c r="CE181" s="329"/>
      <c r="CF181" s="329"/>
      <c r="CG181" s="329"/>
      <c r="CH181" s="329"/>
      <c r="CI181" s="329"/>
      <c r="CJ181" s="330"/>
      <c r="CK181" s="37"/>
      <c r="CL181" s="37"/>
      <c r="CM181" s="50"/>
      <c r="CN181" s="44"/>
      <c r="CO181" s="44"/>
      <c r="CP181" s="5"/>
      <c r="CQ181" s="5"/>
      <c r="CR181" s="5"/>
      <c r="CS181" s="5"/>
      <c r="CT181" s="5"/>
      <c r="CU181" s="5"/>
      <c r="CV181" s="5"/>
      <c r="CW181" s="5"/>
      <c r="CX181" s="5"/>
    </row>
    <row r="182" spans="5:102" ht="8.1" customHeight="1" x14ac:dyDescent="0.15">
      <c r="E182" s="37"/>
      <c r="F182" s="37"/>
      <c r="G182" s="328"/>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c r="AG182" s="329"/>
      <c r="AH182" s="329"/>
      <c r="AI182" s="329"/>
      <c r="AJ182" s="329"/>
      <c r="AK182" s="329"/>
      <c r="AL182" s="329"/>
      <c r="AM182" s="329"/>
      <c r="AN182" s="329"/>
      <c r="AO182" s="329"/>
      <c r="AP182" s="329"/>
      <c r="AQ182" s="329"/>
      <c r="AR182" s="329"/>
      <c r="AS182" s="329"/>
      <c r="AT182" s="329"/>
      <c r="AU182" s="329"/>
      <c r="AV182" s="330"/>
      <c r="AW182" s="328"/>
      <c r="AX182" s="329"/>
      <c r="AY182" s="329"/>
      <c r="AZ182" s="329"/>
      <c r="BA182" s="329"/>
      <c r="BB182" s="329"/>
      <c r="BC182" s="329"/>
      <c r="BD182" s="329"/>
      <c r="BE182" s="329"/>
      <c r="BF182" s="329"/>
      <c r="BG182" s="329"/>
      <c r="BH182" s="329"/>
      <c r="BI182" s="329"/>
      <c r="BJ182" s="329"/>
      <c r="BK182" s="329"/>
      <c r="BL182" s="329"/>
      <c r="BM182" s="329"/>
      <c r="BN182" s="329"/>
      <c r="BO182" s="329"/>
      <c r="BP182" s="329"/>
      <c r="BQ182" s="329"/>
      <c r="BR182" s="329"/>
      <c r="BS182" s="329"/>
      <c r="BT182" s="329"/>
      <c r="BU182" s="329"/>
      <c r="BV182" s="329"/>
      <c r="BW182" s="329"/>
      <c r="BX182" s="329"/>
      <c r="BY182" s="329"/>
      <c r="BZ182" s="329"/>
      <c r="CA182" s="329"/>
      <c r="CB182" s="329"/>
      <c r="CC182" s="329"/>
      <c r="CD182" s="329"/>
      <c r="CE182" s="329"/>
      <c r="CF182" s="329"/>
      <c r="CG182" s="329"/>
      <c r="CH182" s="329"/>
      <c r="CI182" s="329"/>
      <c r="CJ182" s="330"/>
      <c r="CK182" s="37"/>
      <c r="CL182" s="37"/>
      <c r="CM182" s="50"/>
      <c r="CN182" s="44"/>
      <c r="CO182" s="44"/>
      <c r="CP182" s="5"/>
      <c r="CQ182" s="5"/>
      <c r="CR182" s="5"/>
      <c r="CS182" s="5"/>
      <c r="CT182" s="5"/>
      <c r="CU182" s="5"/>
      <c r="CV182" s="5"/>
      <c r="CW182" s="5"/>
      <c r="CX182" s="5"/>
    </row>
    <row r="183" spans="5:102" ht="8.1" customHeight="1" x14ac:dyDescent="0.15">
      <c r="E183" s="37"/>
      <c r="F183" s="37"/>
      <c r="G183" s="328"/>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c r="AE183" s="329"/>
      <c r="AF183" s="329"/>
      <c r="AG183" s="329"/>
      <c r="AH183" s="329"/>
      <c r="AI183" s="329"/>
      <c r="AJ183" s="329"/>
      <c r="AK183" s="329"/>
      <c r="AL183" s="329"/>
      <c r="AM183" s="329"/>
      <c r="AN183" s="329"/>
      <c r="AO183" s="329"/>
      <c r="AP183" s="329"/>
      <c r="AQ183" s="329"/>
      <c r="AR183" s="329"/>
      <c r="AS183" s="329"/>
      <c r="AT183" s="329"/>
      <c r="AU183" s="329"/>
      <c r="AV183" s="330"/>
      <c r="AW183" s="328"/>
      <c r="AX183" s="329"/>
      <c r="AY183" s="329"/>
      <c r="AZ183" s="329"/>
      <c r="BA183" s="329"/>
      <c r="BB183" s="329"/>
      <c r="BC183" s="329"/>
      <c r="BD183" s="329"/>
      <c r="BE183" s="329"/>
      <c r="BF183" s="329"/>
      <c r="BG183" s="329"/>
      <c r="BH183" s="329"/>
      <c r="BI183" s="329"/>
      <c r="BJ183" s="329"/>
      <c r="BK183" s="329"/>
      <c r="BL183" s="329"/>
      <c r="BM183" s="329"/>
      <c r="BN183" s="329"/>
      <c r="BO183" s="329"/>
      <c r="BP183" s="329"/>
      <c r="BQ183" s="329"/>
      <c r="BR183" s="329"/>
      <c r="BS183" s="329"/>
      <c r="BT183" s="329"/>
      <c r="BU183" s="329"/>
      <c r="BV183" s="329"/>
      <c r="BW183" s="329"/>
      <c r="BX183" s="329"/>
      <c r="BY183" s="329"/>
      <c r="BZ183" s="329"/>
      <c r="CA183" s="329"/>
      <c r="CB183" s="329"/>
      <c r="CC183" s="329"/>
      <c r="CD183" s="329"/>
      <c r="CE183" s="329"/>
      <c r="CF183" s="329"/>
      <c r="CG183" s="329"/>
      <c r="CH183" s="329"/>
      <c r="CI183" s="329"/>
      <c r="CJ183" s="330"/>
      <c r="CK183" s="37"/>
      <c r="CL183" s="37"/>
      <c r="CM183" s="50"/>
      <c r="CN183" s="44"/>
      <c r="CO183" s="44"/>
      <c r="CP183" s="5"/>
      <c r="CQ183" s="5"/>
      <c r="CR183" s="5"/>
      <c r="CS183" s="5"/>
      <c r="CT183" s="5"/>
      <c r="CU183" s="5"/>
      <c r="CV183" s="5"/>
      <c r="CW183" s="5"/>
      <c r="CX183" s="5"/>
    </row>
    <row r="184" spans="5:102" ht="8.1" customHeight="1" x14ac:dyDescent="0.15">
      <c r="E184" s="37"/>
      <c r="F184" s="37"/>
      <c r="G184" s="328"/>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c r="AG184" s="329"/>
      <c r="AH184" s="329"/>
      <c r="AI184" s="329"/>
      <c r="AJ184" s="329"/>
      <c r="AK184" s="329"/>
      <c r="AL184" s="329"/>
      <c r="AM184" s="329"/>
      <c r="AN184" s="329"/>
      <c r="AO184" s="329"/>
      <c r="AP184" s="329"/>
      <c r="AQ184" s="329"/>
      <c r="AR184" s="329"/>
      <c r="AS184" s="329"/>
      <c r="AT184" s="329"/>
      <c r="AU184" s="329"/>
      <c r="AV184" s="330"/>
      <c r="AW184" s="328"/>
      <c r="AX184" s="329"/>
      <c r="AY184" s="329"/>
      <c r="AZ184" s="329"/>
      <c r="BA184" s="329"/>
      <c r="BB184" s="329"/>
      <c r="BC184" s="329"/>
      <c r="BD184" s="329"/>
      <c r="BE184" s="329"/>
      <c r="BF184" s="329"/>
      <c r="BG184" s="329"/>
      <c r="BH184" s="329"/>
      <c r="BI184" s="329"/>
      <c r="BJ184" s="329"/>
      <c r="BK184" s="329"/>
      <c r="BL184" s="329"/>
      <c r="BM184" s="329"/>
      <c r="BN184" s="329"/>
      <c r="BO184" s="329"/>
      <c r="BP184" s="329"/>
      <c r="BQ184" s="329"/>
      <c r="BR184" s="329"/>
      <c r="BS184" s="329"/>
      <c r="BT184" s="329"/>
      <c r="BU184" s="329"/>
      <c r="BV184" s="329"/>
      <c r="BW184" s="329"/>
      <c r="BX184" s="329"/>
      <c r="BY184" s="329"/>
      <c r="BZ184" s="329"/>
      <c r="CA184" s="329"/>
      <c r="CB184" s="329"/>
      <c r="CC184" s="329"/>
      <c r="CD184" s="329"/>
      <c r="CE184" s="329"/>
      <c r="CF184" s="329"/>
      <c r="CG184" s="329"/>
      <c r="CH184" s="329"/>
      <c r="CI184" s="329"/>
      <c r="CJ184" s="330"/>
      <c r="CK184" s="37"/>
      <c r="CL184" s="37"/>
      <c r="CM184" s="50"/>
      <c r="CN184" s="44"/>
      <c r="CO184" s="44"/>
      <c r="CP184" s="5"/>
      <c r="CQ184" s="5"/>
      <c r="CR184" s="5"/>
      <c r="CS184" s="5"/>
      <c r="CT184" s="5"/>
      <c r="CU184" s="5"/>
      <c r="CV184" s="5"/>
      <c r="CW184" s="5"/>
      <c r="CX184" s="5"/>
    </row>
    <row r="185" spans="5:102" ht="8.1" customHeight="1" x14ac:dyDescent="0.15">
      <c r="E185" s="144"/>
      <c r="F185" s="144"/>
      <c r="G185" s="328"/>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c r="AG185" s="329"/>
      <c r="AH185" s="329"/>
      <c r="AI185" s="329"/>
      <c r="AJ185" s="329"/>
      <c r="AK185" s="329"/>
      <c r="AL185" s="329"/>
      <c r="AM185" s="329"/>
      <c r="AN185" s="329"/>
      <c r="AO185" s="329"/>
      <c r="AP185" s="329"/>
      <c r="AQ185" s="329"/>
      <c r="AR185" s="329"/>
      <c r="AS185" s="329"/>
      <c r="AT185" s="329"/>
      <c r="AU185" s="329"/>
      <c r="AV185" s="330"/>
      <c r="AW185" s="328"/>
      <c r="AX185" s="329"/>
      <c r="AY185" s="329"/>
      <c r="AZ185" s="329"/>
      <c r="BA185" s="329"/>
      <c r="BB185" s="329"/>
      <c r="BC185" s="329"/>
      <c r="BD185" s="329"/>
      <c r="BE185" s="329"/>
      <c r="BF185" s="329"/>
      <c r="BG185" s="329"/>
      <c r="BH185" s="329"/>
      <c r="BI185" s="329"/>
      <c r="BJ185" s="329"/>
      <c r="BK185" s="329"/>
      <c r="BL185" s="329"/>
      <c r="BM185" s="329"/>
      <c r="BN185" s="329"/>
      <c r="BO185" s="329"/>
      <c r="BP185" s="329"/>
      <c r="BQ185" s="329"/>
      <c r="BR185" s="329"/>
      <c r="BS185" s="329"/>
      <c r="BT185" s="329"/>
      <c r="BU185" s="329"/>
      <c r="BV185" s="329"/>
      <c r="BW185" s="329"/>
      <c r="BX185" s="329"/>
      <c r="BY185" s="329"/>
      <c r="BZ185" s="329"/>
      <c r="CA185" s="329"/>
      <c r="CB185" s="329"/>
      <c r="CC185" s="329"/>
      <c r="CD185" s="329"/>
      <c r="CE185" s="329"/>
      <c r="CF185" s="329"/>
      <c r="CG185" s="329"/>
      <c r="CH185" s="329"/>
      <c r="CI185" s="329"/>
      <c r="CJ185" s="330"/>
      <c r="CK185" s="144"/>
      <c r="CL185" s="122"/>
      <c r="CM185" s="50"/>
      <c r="CN185" s="44"/>
      <c r="CO185" s="44"/>
      <c r="CP185" s="5"/>
      <c r="CQ185" s="5"/>
      <c r="CR185" s="5"/>
      <c r="CS185" s="5"/>
      <c r="CT185" s="5"/>
    </row>
    <row r="186" spans="5:102" ht="8.1" customHeight="1" x14ac:dyDescent="0.15">
      <c r="E186" s="144"/>
      <c r="F186" s="144"/>
      <c r="G186" s="328"/>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c r="AT186" s="329"/>
      <c r="AU186" s="329"/>
      <c r="AV186" s="330"/>
      <c r="AW186" s="328"/>
      <c r="AX186" s="329"/>
      <c r="AY186" s="329"/>
      <c r="AZ186" s="329"/>
      <c r="BA186" s="329"/>
      <c r="BB186" s="329"/>
      <c r="BC186" s="329"/>
      <c r="BD186" s="329"/>
      <c r="BE186" s="329"/>
      <c r="BF186" s="329"/>
      <c r="BG186" s="329"/>
      <c r="BH186" s="329"/>
      <c r="BI186" s="329"/>
      <c r="BJ186" s="329"/>
      <c r="BK186" s="329"/>
      <c r="BL186" s="329"/>
      <c r="BM186" s="329"/>
      <c r="BN186" s="329"/>
      <c r="BO186" s="329"/>
      <c r="BP186" s="329"/>
      <c r="BQ186" s="329"/>
      <c r="BR186" s="329"/>
      <c r="BS186" s="329"/>
      <c r="BT186" s="329"/>
      <c r="BU186" s="329"/>
      <c r="BV186" s="329"/>
      <c r="BW186" s="329"/>
      <c r="BX186" s="329"/>
      <c r="BY186" s="329"/>
      <c r="BZ186" s="329"/>
      <c r="CA186" s="329"/>
      <c r="CB186" s="329"/>
      <c r="CC186" s="329"/>
      <c r="CD186" s="329"/>
      <c r="CE186" s="329"/>
      <c r="CF186" s="329"/>
      <c r="CG186" s="329"/>
      <c r="CH186" s="329"/>
      <c r="CI186" s="329"/>
      <c r="CJ186" s="330"/>
      <c r="CK186" s="144"/>
      <c r="CL186" s="122"/>
      <c r="CM186" s="50"/>
      <c r="CN186" s="44"/>
      <c r="CO186" s="44"/>
      <c r="CP186" s="5"/>
      <c r="CQ186" s="5"/>
      <c r="CR186" s="5"/>
      <c r="CS186" s="5"/>
      <c r="CT186" s="5"/>
    </row>
    <row r="187" spans="5:102" ht="8.1" customHeight="1" x14ac:dyDescent="0.15">
      <c r="E187" s="144"/>
      <c r="F187" s="144"/>
      <c r="G187" s="328"/>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30"/>
      <c r="AW187" s="328"/>
      <c r="AX187" s="329"/>
      <c r="AY187" s="329"/>
      <c r="AZ187" s="329"/>
      <c r="BA187" s="329"/>
      <c r="BB187" s="329"/>
      <c r="BC187" s="329"/>
      <c r="BD187" s="329"/>
      <c r="BE187" s="329"/>
      <c r="BF187" s="329"/>
      <c r="BG187" s="329"/>
      <c r="BH187" s="329"/>
      <c r="BI187" s="329"/>
      <c r="BJ187" s="329"/>
      <c r="BK187" s="329"/>
      <c r="BL187" s="329"/>
      <c r="BM187" s="329"/>
      <c r="BN187" s="329"/>
      <c r="BO187" s="329"/>
      <c r="BP187" s="329"/>
      <c r="BQ187" s="329"/>
      <c r="BR187" s="329"/>
      <c r="BS187" s="329"/>
      <c r="BT187" s="329"/>
      <c r="BU187" s="329"/>
      <c r="BV187" s="329"/>
      <c r="BW187" s="329"/>
      <c r="BX187" s="329"/>
      <c r="BY187" s="329"/>
      <c r="BZ187" s="329"/>
      <c r="CA187" s="329"/>
      <c r="CB187" s="329"/>
      <c r="CC187" s="329"/>
      <c r="CD187" s="329"/>
      <c r="CE187" s="329"/>
      <c r="CF187" s="329"/>
      <c r="CG187" s="329"/>
      <c r="CH187" s="329"/>
      <c r="CI187" s="329"/>
      <c r="CJ187" s="330"/>
      <c r="CK187" s="144"/>
      <c r="CL187" s="122"/>
      <c r="CM187" s="50"/>
      <c r="CN187" s="44"/>
      <c r="CO187" s="44"/>
      <c r="CP187" s="5"/>
      <c r="CQ187" s="5"/>
      <c r="CR187" s="5"/>
      <c r="CS187" s="5"/>
      <c r="CT187" s="5"/>
    </row>
    <row r="188" spans="5:102" ht="8.1" customHeight="1" x14ac:dyDescent="0.15">
      <c r="E188" s="144"/>
      <c r="F188" s="144"/>
      <c r="G188" s="328"/>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29"/>
      <c r="AG188" s="329"/>
      <c r="AH188" s="329"/>
      <c r="AI188" s="329"/>
      <c r="AJ188" s="329"/>
      <c r="AK188" s="329"/>
      <c r="AL188" s="329"/>
      <c r="AM188" s="329"/>
      <c r="AN188" s="329"/>
      <c r="AO188" s="329"/>
      <c r="AP188" s="329"/>
      <c r="AQ188" s="329"/>
      <c r="AR188" s="329"/>
      <c r="AS188" s="329"/>
      <c r="AT188" s="329"/>
      <c r="AU188" s="329"/>
      <c r="AV188" s="330"/>
      <c r="AW188" s="328"/>
      <c r="AX188" s="329"/>
      <c r="AY188" s="329"/>
      <c r="AZ188" s="329"/>
      <c r="BA188" s="329"/>
      <c r="BB188" s="329"/>
      <c r="BC188" s="329"/>
      <c r="BD188" s="329"/>
      <c r="BE188" s="329"/>
      <c r="BF188" s="329"/>
      <c r="BG188" s="329"/>
      <c r="BH188" s="329"/>
      <c r="BI188" s="329"/>
      <c r="BJ188" s="329"/>
      <c r="BK188" s="329"/>
      <c r="BL188" s="329"/>
      <c r="BM188" s="329"/>
      <c r="BN188" s="329"/>
      <c r="BO188" s="329"/>
      <c r="BP188" s="329"/>
      <c r="BQ188" s="329"/>
      <c r="BR188" s="329"/>
      <c r="BS188" s="329"/>
      <c r="BT188" s="329"/>
      <c r="BU188" s="329"/>
      <c r="BV188" s="329"/>
      <c r="BW188" s="329"/>
      <c r="BX188" s="329"/>
      <c r="BY188" s="329"/>
      <c r="BZ188" s="329"/>
      <c r="CA188" s="329"/>
      <c r="CB188" s="329"/>
      <c r="CC188" s="329"/>
      <c r="CD188" s="329"/>
      <c r="CE188" s="329"/>
      <c r="CF188" s="329"/>
      <c r="CG188" s="329"/>
      <c r="CH188" s="329"/>
      <c r="CI188" s="329"/>
      <c r="CJ188" s="330"/>
      <c r="CK188" s="144"/>
      <c r="CL188" s="122"/>
      <c r="CM188" s="50"/>
      <c r="CN188" s="44"/>
      <c r="CO188" s="44"/>
      <c r="CP188" s="5"/>
      <c r="CQ188" s="5"/>
      <c r="CR188" s="5"/>
      <c r="CS188" s="5"/>
      <c r="CT188" s="5"/>
    </row>
    <row r="189" spans="5:102" ht="8.1" customHeight="1" x14ac:dyDescent="0.15">
      <c r="E189" s="144"/>
      <c r="F189" s="144"/>
      <c r="G189" s="328"/>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c r="AG189" s="329"/>
      <c r="AH189" s="329"/>
      <c r="AI189" s="329"/>
      <c r="AJ189" s="329"/>
      <c r="AK189" s="329"/>
      <c r="AL189" s="329"/>
      <c r="AM189" s="329"/>
      <c r="AN189" s="329"/>
      <c r="AO189" s="329"/>
      <c r="AP189" s="329"/>
      <c r="AQ189" s="329"/>
      <c r="AR189" s="329"/>
      <c r="AS189" s="329"/>
      <c r="AT189" s="329"/>
      <c r="AU189" s="329"/>
      <c r="AV189" s="330"/>
      <c r="AW189" s="328"/>
      <c r="AX189" s="329"/>
      <c r="AY189" s="329"/>
      <c r="AZ189" s="329"/>
      <c r="BA189" s="329"/>
      <c r="BB189" s="329"/>
      <c r="BC189" s="329"/>
      <c r="BD189" s="329"/>
      <c r="BE189" s="329"/>
      <c r="BF189" s="329"/>
      <c r="BG189" s="329"/>
      <c r="BH189" s="329"/>
      <c r="BI189" s="329"/>
      <c r="BJ189" s="329"/>
      <c r="BK189" s="329"/>
      <c r="BL189" s="329"/>
      <c r="BM189" s="329"/>
      <c r="BN189" s="329"/>
      <c r="BO189" s="329"/>
      <c r="BP189" s="329"/>
      <c r="BQ189" s="329"/>
      <c r="BR189" s="329"/>
      <c r="BS189" s="329"/>
      <c r="BT189" s="329"/>
      <c r="BU189" s="329"/>
      <c r="BV189" s="329"/>
      <c r="BW189" s="329"/>
      <c r="BX189" s="329"/>
      <c r="BY189" s="329"/>
      <c r="BZ189" s="329"/>
      <c r="CA189" s="329"/>
      <c r="CB189" s="329"/>
      <c r="CC189" s="329"/>
      <c r="CD189" s="329"/>
      <c r="CE189" s="329"/>
      <c r="CF189" s="329"/>
      <c r="CG189" s="329"/>
      <c r="CH189" s="329"/>
      <c r="CI189" s="329"/>
      <c r="CJ189" s="330"/>
      <c r="CK189" s="144"/>
      <c r="CL189" s="122"/>
      <c r="CM189" s="50"/>
      <c r="CN189" s="44"/>
      <c r="CO189" s="44"/>
      <c r="CP189" s="5"/>
      <c r="CQ189" s="5"/>
      <c r="CR189" s="5"/>
      <c r="CS189" s="5"/>
      <c r="CT189" s="5"/>
    </row>
    <row r="190" spans="5:102" ht="8.1" customHeight="1" x14ac:dyDescent="0.15">
      <c r="E190" s="144"/>
      <c r="F190" s="144"/>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30"/>
      <c r="AW190" s="328"/>
      <c r="AX190" s="329"/>
      <c r="AY190" s="329"/>
      <c r="AZ190" s="329"/>
      <c r="BA190" s="329"/>
      <c r="BB190" s="329"/>
      <c r="BC190" s="329"/>
      <c r="BD190" s="329"/>
      <c r="BE190" s="329"/>
      <c r="BF190" s="329"/>
      <c r="BG190" s="329"/>
      <c r="BH190" s="329"/>
      <c r="BI190" s="329"/>
      <c r="BJ190" s="329"/>
      <c r="BK190" s="329"/>
      <c r="BL190" s="329"/>
      <c r="BM190" s="329"/>
      <c r="BN190" s="329"/>
      <c r="BO190" s="329"/>
      <c r="BP190" s="329"/>
      <c r="BQ190" s="329"/>
      <c r="BR190" s="329"/>
      <c r="BS190" s="329"/>
      <c r="BT190" s="329"/>
      <c r="BU190" s="329"/>
      <c r="BV190" s="329"/>
      <c r="BW190" s="329"/>
      <c r="BX190" s="329"/>
      <c r="BY190" s="329"/>
      <c r="BZ190" s="329"/>
      <c r="CA190" s="329"/>
      <c r="CB190" s="329"/>
      <c r="CC190" s="329"/>
      <c r="CD190" s="329"/>
      <c r="CE190" s="329"/>
      <c r="CF190" s="329"/>
      <c r="CG190" s="329"/>
      <c r="CH190" s="329"/>
      <c r="CI190" s="329"/>
      <c r="CJ190" s="330"/>
      <c r="CK190" s="144"/>
      <c r="CL190" s="122"/>
      <c r="CM190" s="50"/>
      <c r="CN190" s="44"/>
      <c r="CO190" s="44"/>
      <c r="CP190" s="5"/>
      <c r="CQ190" s="5"/>
      <c r="CR190" s="5"/>
      <c r="CS190" s="5"/>
      <c r="CT190" s="5"/>
    </row>
    <row r="191" spans="5:102" ht="8.1" customHeight="1" x14ac:dyDescent="0.15">
      <c r="E191" s="144"/>
      <c r="F191" s="144"/>
      <c r="G191" s="328"/>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30"/>
      <c r="AW191" s="328"/>
      <c r="AX191" s="329"/>
      <c r="AY191" s="329"/>
      <c r="AZ191" s="329"/>
      <c r="BA191" s="329"/>
      <c r="BB191" s="329"/>
      <c r="BC191" s="329"/>
      <c r="BD191" s="329"/>
      <c r="BE191" s="329"/>
      <c r="BF191" s="329"/>
      <c r="BG191" s="329"/>
      <c r="BH191" s="329"/>
      <c r="BI191" s="329"/>
      <c r="BJ191" s="329"/>
      <c r="BK191" s="329"/>
      <c r="BL191" s="329"/>
      <c r="BM191" s="329"/>
      <c r="BN191" s="329"/>
      <c r="BO191" s="329"/>
      <c r="BP191" s="329"/>
      <c r="BQ191" s="329"/>
      <c r="BR191" s="329"/>
      <c r="BS191" s="329"/>
      <c r="BT191" s="329"/>
      <c r="BU191" s="329"/>
      <c r="BV191" s="329"/>
      <c r="BW191" s="329"/>
      <c r="BX191" s="329"/>
      <c r="BY191" s="329"/>
      <c r="BZ191" s="329"/>
      <c r="CA191" s="329"/>
      <c r="CB191" s="329"/>
      <c r="CC191" s="329"/>
      <c r="CD191" s="329"/>
      <c r="CE191" s="329"/>
      <c r="CF191" s="329"/>
      <c r="CG191" s="329"/>
      <c r="CH191" s="329"/>
      <c r="CI191" s="329"/>
      <c r="CJ191" s="330"/>
      <c r="CK191" s="144"/>
      <c r="CL191" s="122"/>
      <c r="CM191" s="50"/>
      <c r="CN191" s="44"/>
      <c r="CO191" s="44"/>
      <c r="CP191" s="5"/>
      <c r="CQ191" s="5"/>
      <c r="CR191" s="5"/>
      <c r="CS191" s="5"/>
      <c r="CT191" s="5"/>
    </row>
    <row r="192" spans="5:102" ht="8.1" customHeight="1" x14ac:dyDescent="0.15">
      <c r="E192" s="144"/>
      <c r="F192" s="144"/>
      <c r="G192" s="328"/>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30"/>
      <c r="AW192" s="328"/>
      <c r="AX192" s="329"/>
      <c r="AY192" s="329"/>
      <c r="AZ192" s="329"/>
      <c r="BA192" s="329"/>
      <c r="BB192" s="329"/>
      <c r="BC192" s="329"/>
      <c r="BD192" s="329"/>
      <c r="BE192" s="329"/>
      <c r="BF192" s="329"/>
      <c r="BG192" s="329"/>
      <c r="BH192" s="329"/>
      <c r="BI192" s="329"/>
      <c r="BJ192" s="329"/>
      <c r="BK192" s="329"/>
      <c r="BL192" s="329"/>
      <c r="BM192" s="329"/>
      <c r="BN192" s="329"/>
      <c r="BO192" s="329"/>
      <c r="BP192" s="329"/>
      <c r="BQ192" s="329"/>
      <c r="BR192" s="329"/>
      <c r="BS192" s="329"/>
      <c r="BT192" s="329"/>
      <c r="BU192" s="329"/>
      <c r="BV192" s="329"/>
      <c r="BW192" s="329"/>
      <c r="BX192" s="329"/>
      <c r="BY192" s="329"/>
      <c r="BZ192" s="329"/>
      <c r="CA192" s="329"/>
      <c r="CB192" s="329"/>
      <c r="CC192" s="329"/>
      <c r="CD192" s="329"/>
      <c r="CE192" s="329"/>
      <c r="CF192" s="329"/>
      <c r="CG192" s="329"/>
      <c r="CH192" s="329"/>
      <c r="CI192" s="329"/>
      <c r="CJ192" s="330"/>
      <c r="CK192" s="144"/>
      <c r="CL192" s="122"/>
      <c r="CM192" s="50"/>
      <c r="CN192" s="44"/>
      <c r="CO192" s="44"/>
      <c r="CQ192" s="5"/>
      <c r="CR192" s="5"/>
      <c r="CS192" s="5"/>
      <c r="CT192" s="5"/>
    </row>
    <row r="193" spans="5:102" ht="8.1" customHeight="1" x14ac:dyDescent="0.15">
      <c r="E193" s="144"/>
      <c r="F193" s="144"/>
      <c r="G193" s="328"/>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30"/>
      <c r="AW193" s="328"/>
      <c r="AX193" s="329"/>
      <c r="AY193" s="329"/>
      <c r="AZ193" s="329"/>
      <c r="BA193" s="329"/>
      <c r="BB193" s="329"/>
      <c r="BC193" s="329"/>
      <c r="BD193" s="329"/>
      <c r="BE193" s="329"/>
      <c r="BF193" s="329"/>
      <c r="BG193" s="329"/>
      <c r="BH193" s="329"/>
      <c r="BI193" s="329"/>
      <c r="BJ193" s="329"/>
      <c r="BK193" s="329"/>
      <c r="BL193" s="329"/>
      <c r="BM193" s="329"/>
      <c r="BN193" s="329"/>
      <c r="BO193" s="329"/>
      <c r="BP193" s="329"/>
      <c r="BQ193" s="329"/>
      <c r="BR193" s="329"/>
      <c r="BS193" s="329"/>
      <c r="BT193" s="329"/>
      <c r="BU193" s="329"/>
      <c r="BV193" s="329"/>
      <c r="BW193" s="329"/>
      <c r="BX193" s="329"/>
      <c r="BY193" s="329"/>
      <c r="BZ193" s="329"/>
      <c r="CA193" s="329"/>
      <c r="CB193" s="329"/>
      <c r="CC193" s="329"/>
      <c r="CD193" s="329"/>
      <c r="CE193" s="329"/>
      <c r="CF193" s="329"/>
      <c r="CG193" s="329"/>
      <c r="CH193" s="329"/>
      <c r="CI193" s="329"/>
      <c r="CJ193" s="330"/>
      <c r="CK193" s="144"/>
      <c r="CL193" s="122"/>
      <c r="CM193" s="50"/>
      <c r="CN193" s="44"/>
      <c r="CO193" s="44"/>
      <c r="CR193" s="5"/>
      <c r="CS193" s="5"/>
      <c r="CT193" s="5"/>
    </row>
    <row r="194" spans="5:102" ht="8.1" customHeight="1" x14ac:dyDescent="0.15">
      <c r="E194" s="144"/>
      <c r="F194" s="144"/>
      <c r="G194" s="328"/>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30"/>
      <c r="AW194" s="328"/>
      <c r="AX194" s="329"/>
      <c r="AY194" s="329"/>
      <c r="AZ194" s="329"/>
      <c r="BA194" s="329"/>
      <c r="BB194" s="329"/>
      <c r="BC194" s="329"/>
      <c r="BD194" s="329"/>
      <c r="BE194" s="329"/>
      <c r="BF194" s="329"/>
      <c r="BG194" s="329"/>
      <c r="BH194" s="329"/>
      <c r="BI194" s="329"/>
      <c r="BJ194" s="329"/>
      <c r="BK194" s="329"/>
      <c r="BL194" s="329"/>
      <c r="BM194" s="329"/>
      <c r="BN194" s="329"/>
      <c r="BO194" s="329"/>
      <c r="BP194" s="329"/>
      <c r="BQ194" s="329"/>
      <c r="BR194" s="329"/>
      <c r="BS194" s="329"/>
      <c r="BT194" s="329"/>
      <c r="BU194" s="329"/>
      <c r="BV194" s="329"/>
      <c r="BW194" s="329"/>
      <c r="BX194" s="329"/>
      <c r="BY194" s="329"/>
      <c r="BZ194" s="329"/>
      <c r="CA194" s="329"/>
      <c r="CB194" s="329"/>
      <c r="CC194" s="329"/>
      <c r="CD194" s="329"/>
      <c r="CE194" s="329"/>
      <c r="CF194" s="329"/>
      <c r="CG194" s="329"/>
      <c r="CH194" s="329"/>
      <c r="CI194" s="329"/>
      <c r="CJ194" s="330"/>
      <c r="CK194" s="144"/>
      <c r="CL194" s="122"/>
      <c r="CM194" s="50"/>
      <c r="CN194" s="44"/>
      <c r="CO194" s="44"/>
      <c r="CR194" s="5"/>
      <c r="CS194" s="5"/>
      <c r="CT194" s="5"/>
    </row>
    <row r="195" spans="5:102" ht="8.1" customHeight="1" x14ac:dyDescent="0.15">
      <c r="E195" s="144"/>
      <c r="F195" s="144"/>
      <c r="G195" s="328"/>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c r="AG195" s="329"/>
      <c r="AH195" s="329"/>
      <c r="AI195" s="329"/>
      <c r="AJ195" s="329"/>
      <c r="AK195" s="329"/>
      <c r="AL195" s="329"/>
      <c r="AM195" s="329"/>
      <c r="AN195" s="329"/>
      <c r="AO195" s="329"/>
      <c r="AP195" s="329"/>
      <c r="AQ195" s="329"/>
      <c r="AR195" s="329"/>
      <c r="AS195" s="329"/>
      <c r="AT195" s="329"/>
      <c r="AU195" s="329"/>
      <c r="AV195" s="330"/>
      <c r="AW195" s="328"/>
      <c r="AX195" s="329"/>
      <c r="AY195" s="329"/>
      <c r="AZ195" s="329"/>
      <c r="BA195" s="329"/>
      <c r="BB195" s="329"/>
      <c r="BC195" s="329"/>
      <c r="BD195" s="329"/>
      <c r="BE195" s="329"/>
      <c r="BF195" s="329"/>
      <c r="BG195" s="329"/>
      <c r="BH195" s="329"/>
      <c r="BI195" s="329"/>
      <c r="BJ195" s="329"/>
      <c r="BK195" s="329"/>
      <c r="BL195" s="329"/>
      <c r="BM195" s="329"/>
      <c r="BN195" s="329"/>
      <c r="BO195" s="329"/>
      <c r="BP195" s="329"/>
      <c r="BQ195" s="329"/>
      <c r="BR195" s="329"/>
      <c r="BS195" s="329"/>
      <c r="BT195" s="329"/>
      <c r="BU195" s="329"/>
      <c r="BV195" s="329"/>
      <c r="BW195" s="329"/>
      <c r="BX195" s="329"/>
      <c r="BY195" s="329"/>
      <c r="BZ195" s="329"/>
      <c r="CA195" s="329"/>
      <c r="CB195" s="329"/>
      <c r="CC195" s="329"/>
      <c r="CD195" s="329"/>
      <c r="CE195" s="329"/>
      <c r="CF195" s="329"/>
      <c r="CG195" s="329"/>
      <c r="CH195" s="329"/>
      <c r="CI195" s="329"/>
      <c r="CJ195" s="330"/>
      <c r="CK195" s="144"/>
      <c r="CL195" s="122"/>
      <c r="CM195" s="50"/>
      <c r="CN195" s="44"/>
      <c r="CO195" s="44"/>
      <c r="CR195" s="5"/>
      <c r="CS195" s="5"/>
      <c r="CT195" s="5"/>
    </row>
    <row r="196" spans="5:102" ht="8.1" customHeight="1" x14ac:dyDescent="0.15">
      <c r="E196" s="144"/>
      <c r="F196" s="144"/>
      <c r="G196" s="328"/>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c r="AG196" s="329"/>
      <c r="AH196" s="329"/>
      <c r="AI196" s="329"/>
      <c r="AJ196" s="329"/>
      <c r="AK196" s="329"/>
      <c r="AL196" s="329"/>
      <c r="AM196" s="329"/>
      <c r="AN196" s="329"/>
      <c r="AO196" s="329"/>
      <c r="AP196" s="329"/>
      <c r="AQ196" s="329"/>
      <c r="AR196" s="329"/>
      <c r="AS196" s="329"/>
      <c r="AT196" s="329"/>
      <c r="AU196" s="329"/>
      <c r="AV196" s="330"/>
      <c r="AW196" s="328"/>
      <c r="AX196" s="329"/>
      <c r="AY196" s="329"/>
      <c r="AZ196" s="329"/>
      <c r="BA196" s="329"/>
      <c r="BB196" s="329"/>
      <c r="BC196" s="329"/>
      <c r="BD196" s="329"/>
      <c r="BE196" s="329"/>
      <c r="BF196" s="329"/>
      <c r="BG196" s="329"/>
      <c r="BH196" s="329"/>
      <c r="BI196" s="329"/>
      <c r="BJ196" s="329"/>
      <c r="BK196" s="329"/>
      <c r="BL196" s="329"/>
      <c r="BM196" s="329"/>
      <c r="BN196" s="329"/>
      <c r="BO196" s="329"/>
      <c r="BP196" s="329"/>
      <c r="BQ196" s="329"/>
      <c r="BR196" s="329"/>
      <c r="BS196" s="329"/>
      <c r="BT196" s="329"/>
      <c r="BU196" s="329"/>
      <c r="BV196" s="329"/>
      <c r="BW196" s="329"/>
      <c r="BX196" s="329"/>
      <c r="BY196" s="329"/>
      <c r="BZ196" s="329"/>
      <c r="CA196" s="329"/>
      <c r="CB196" s="329"/>
      <c r="CC196" s="329"/>
      <c r="CD196" s="329"/>
      <c r="CE196" s="329"/>
      <c r="CF196" s="329"/>
      <c r="CG196" s="329"/>
      <c r="CH196" s="329"/>
      <c r="CI196" s="329"/>
      <c r="CJ196" s="330"/>
      <c r="CK196" s="144"/>
      <c r="CL196" s="122"/>
      <c r="CM196" s="50"/>
      <c r="CN196" s="44"/>
      <c r="CO196" s="44"/>
      <c r="CR196" s="5"/>
      <c r="CS196" s="5"/>
      <c r="CT196" s="5"/>
    </row>
    <row r="197" spans="5:102" ht="8.1" customHeight="1" x14ac:dyDescent="0.15">
      <c r="E197" s="144"/>
      <c r="F197" s="144"/>
      <c r="G197" s="328"/>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c r="AG197" s="329"/>
      <c r="AH197" s="329"/>
      <c r="AI197" s="329"/>
      <c r="AJ197" s="329"/>
      <c r="AK197" s="329"/>
      <c r="AL197" s="329"/>
      <c r="AM197" s="329"/>
      <c r="AN197" s="329"/>
      <c r="AO197" s="329"/>
      <c r="AP197" s="329"/>
      <c r="AQ197" s="329"/>
      <c r="AR197" s="329"/>
      <c r="AS197" s="329"/>
      <c r="AT197" s="329"/>
      <c r="AU197" s="329"/>
      <c r="AV197" s="330"/>
      <c r="AW197" s="328"/>
      <c r="AX197" s="329"/>
      <c r="AY197" s="329"/>
      <c r="AZ197" s="329"/>
      <c r="BA197" s="329"/>
      <c r="BB197" s="329"/>
      <c r="BC197" s="329"/>
      <c r="BD197" s="329"/>
      <c r="BE197" s="329"/>
      <c r="BF197" s="329"/>
      <c r="BG197" s="329"/>
      <c r="BH197" s="329"/>
      <c r="BI197" s="329"/>
      <c r="BJ197" s="329"/>
      <c r="BK197" s="329"/>
      <c r="BL197" s="329"/>
      <c r="BM197" s="329"/>
      <c r="BN197" s="329"/>
      <c r="BO197" s="329"/>
      <c r="BP197" s="329"/>
      <c r="BQ197" s="329"/>
      <c r="BR197" s="329"/>
      <c r="BS197" s="329"/>
      <c r="BT197" s="329"/>
      <c r="BU197" s="329"/>
      <c r="BV197" s="329"/>
      <c r="BW197" s="329"/>
      <c r="BX197" s="329"/>
      <c r="BY197" s="329"/>
      <c r="BZ197" s="329"/>
      <c r="CA197" s="329"/>
      <c r="CB197" s="329"/>
      <c r="CC197" s="329"/>
      <c r="CD197" s="329"/>
      <c r="CE197" s="329"/>
      <c r="CF197" s="329"/>
      <c r="CG197" s="329"/>
      <c r="CH197" s="329"/>
      <c r="CI197" s="329"/>
      <c r="CJ197" s="330"/>
      <c r="CK197" s="144"/>
      <c r="CL197" s="122"/>
      <c r="CM197" s="50"/>
      <c r="CN197" s="44"/>
      <c r="CO197" s="44"/>
      <c r="CS197" s="5"/>
      <c r="CT197" s="5"/>
    </row>
    <row r="198" spans="5:102" ht="5.45" customHeight="1" x14ac:dyDescent="0.15">
      <c r="E198" s="144"/>
      <c r="F198" s="144"/>
      <c r="G198" s="328"/>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c r="AG198" s="329"/>
      <c r="AH198" s="329"/>
      <c r="AI198" s="329"/>
      <c r="AJ198" s="329"/>
      <c r="AK198" s="329"/>
      <c r="AL198" s="329"/>
      <c r="AM198" s="329"/>
      <c r="AN198" s="329"/>
      <c r="AO198" s="329"/>
      <c r="AP198" s="329"/>
      <c r="AQ198" s="329"/>
      <c r="AR198" s="329"/>
      <c r="AS198" s="329"/>
      <c r="AT198" s="329"/>
      <c r="AU198" s="329"/>
      <c r="AV198" s="330"/>
      <c r="AW198" s="328"/>
      <c r="AX198" s="329"/>
      <c r="AY198" s="329"/>
      <c r="AZ198" s="329"/>
      <c r="BA198" s="329"/>
      <c r="BB198" s="329"/>
      <c r="BC198" s="329"/>
      <c r="BD198" s="329"/>
      <c r="BE198" s="329"/>
      <c r="BF198" s="329"/>
      <c r="BG198" s="329"/>
      <c r="BH198" s="329"/>
      <c r="BI198" s="329"/>
      <c r="BJ198" s="329"/>
      <c r="BK198" s="329"/>
      <c r="BL198" s="329"/>
      <c r="BM198" s="329"/>
      <c r="BN198" s="329"/>
      <c r="BO198" s="329"/>
      <c r="BP198" s="329"/>
      <c r="BQ198" s="329"/>
      <c r="BR198" s="329"/>
      <c r="BS198" s="329"/>
      <c r="BT198" s="329"/>
      <c r="BU198" s="329"/>
      <c r="BV198" s="329"/>
      <c r="BW198" s="329"/>
      <c r="BX198" s="329"/>
      <c r="BY198" s="329"/>
      <c r="BZ198" s="329"/>
      <c r="CA198" s="329"/>
      <c r="CB198" s="329"/>
      <c r="CC198" s="329"/>
      <c r="CD198" s="329"/>
      <c r="CE198" s="329"/>
      <c r="CF198" s="329"/>
      <c r="CG198" s="329"/>
      <c r="CH198" s="329"/>
      <c r="CI198" s="329"/>
      <c r="CJ198" s="330"/>
      <c r="CK198" s="144"/>
      <c r="CL198" s="122"/>
      <c r="CM198" s="50"/>
      <c r="CN198" s="44"/>
      <c r="CO198" s="44"/>
      <c r="CP198" s="5"/>
      <c r="CQ198" s="5"/>
      <c r="CR198" s="5"/>
    </row>
    <row r="199" spans="5:102" ht="5.45" customHeight="1" x14ac:dyDescent="0.15">
      <c r="E199" s="144"/>
      <c r="F199" s="144"/>
      <c r="G199" s="328"/>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c r="AG199" s="329"/>
      <c r="AH199" s="329"/>
      <c r="AI199" s="329"/>
      <c r="AJ199" s="329"/>
      <c r="AK199" s="329"/>
      <c r="AL199" s="329"/>
      <c r="AM199" s="329"/>
      <c r="AN199" s="329"/>
      <c r="AO199" s="329"/>
      <c r="AP199" s="329"/>
      <c r="AQ199" s="329"/>
      <c r="AR199" s="329"/>
      <c r="AS199" s="329"/>
      <c r="AT199" s="329"/>
      <c r="AU199" s="329"/>
      <c r="AV199" s="330"/>
      <c r="AW199" s="328"/>
      <c r="AX199" s="329"/>
      <c r="AY199" s="329"/>
      <c r="AZ199" s="329"/>
      <c r="BA199" s="329"/>
      <c r="BB199" s="329"/>
      <c r="BC199" s="329"/>
      <c r="BD199" s="329"/>
      <c r="BE199" s="329"/>
      <c r="BF199" s="329"/>
      <c r="BG199" s="329"/>
      <c r="BH199" s="329"/>
      <c r="BI199" s="329"/>
      <c r="BJ199" s="329"/>
      <c r="BK199" s="329"/>
      <c r="BL199" s="329"/>
      <c r="BM199" s="329"/>
      <c r="BN199" s="329"/>
      <c r="BO199" s="329"/>
      <c r="BP199" s="329"/>
      <c r="BQ199" s="329"/>
      <c r="BR199" s="329"/>
      <c r="BS199" s="329"/>
      <c r="BT199" s="329"/>
      <c r="BU199" s="329"/>
      <c r="BV199" s="329"/>
      <c r="BW199" s="329"/>
      <c r="BX199" s="329"/>
      <c r="BY199" s="329"/>
      <c r="BZ199" s="329"/>
      <c r="CA199" s="329"/>
      <c r="CB199" s="329"/>
      <c r="CC199" s="329"/>
      <c r="CD199" s="329"/>
      <c r="CE199" s="329"/>
      <c r="CF199" s="329"/>
      <c r="CG199" s="329"/>
      <c r="CH199" s="329"/>
      <c r="CI199" s="329"/>
      <c r="CJ199" s="330"/>
      <c r="CK199" s="144"/>
      <c r="CL199" s="122"/>
      <c r="CM199" s="50"/>
      <c r="CN199" s="44"/>
      <c r="CO199" s="44"/>
      <c r="CP199" s="5"/>
      <c r="CQ199" s="5"/>
      <c r="CR199" s="5"/>
      <c r="CS199" s="5"/>
      <c r="CT199" s="5"/>
      <c r="CU199" s="5"/>
      <c r="CV199" s="5"/>
      <c r="CW199" s="5"/>
      <c r="CX199" s="5"/>
    </row>
    <row r="200" spans="5:102" ht="5.45" customHeight="1" x14ac:dyDescent="0.15">
      <c r="E200" s="144"/>
      <c r="F200" s="144"/>
      <c r="G200" s="328"/>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c r="AG200" s="329"/>
      <c r="AH200" s="329"/>
      <c r="AI200" s="329"/>
      <c r="AJ200" s="329"/>
      <c r="AK200" s="329"/>
      <c r="AL200" s="329"/>
      <c r="AM200" s="329"/>
      <c r="AN200" s="329"/>
      <c r="AO200" s="329"/>
      <c r="AP200" s="329"/>
      <c r="AQ200" s="329"/>
      <c r="AR200" s="329"/>
      <c r="AS200" s="329"/>
      <c r="AT200" s="329"/>
      <c r="AU200" s="329"/>
      <c r="AV200" s="330"/>
      <c r="AW200" s="328"/>
      <c r="AX200" s="329"/>
      <c r="AY200" s="329"/>
      <c r="AZ200" s="329"/>
      <c r="BA200" s="329"/>
      <c r="BB200" s="329"/>
      <c r="BC200" s="329"/>
      <c r="BD200" s="329"/>
      <c r="BE200" s="329"/>
      <c r="BF200" s="329"/>
      <c r="BG200" s="329"/>
      <c r="BH200" s="329"/>
      <c r="BI200" s="329"/>
      <c r="BJ200" s="329"/>
      <c r="BK200" s="329"/>
      <c r="BL200" s="329"/>
      <c r="BM200" s="329"/>
      <c r="BN200" s="329"/>
      <c r="BO200" s="329"/>
      <c r="BP200" s="329"/>
      <c r="BQ200" s="329"/>
      <c r="BR200" s="329"/>
      <c r="BS200" s="329"/>
      <c r="BT200" s="329"/>
      <c r="BU200" s="329"/>
      <c r="BV200" s="329"/>
      <c r="BW200" s="329"/>
      <c r="BX200" s="329"/>
      <c r="BY200" s="329"/>
      <c r="BZ200" s="329"/>
      <c r="CA200" s="329"/>
      <c r="CB200" s="329"/>
      <c r="CC200" s="329"/>
      <c r="CD200" s="329"/>
      <c r="CE200" s="329"/>
      <c r="CF200" s="329"/>
      <c r="CG200" s="329"/>
      <c r="CH200" s="329"/>
      <c r="CI200" s="329"/>
      <c r="CJ200" s="330"/>
      <c r="CK200" s="144"/>
      <c r="CL200" s="122"/>
      <c r="CM200" s="50"/>
      <c r="CN200" s="44"/>
      <c r="CO200" s="44"/>
      <c r="CP200" s="5"/>
      <c r="CQ200" s="5"/>
      <c r="CR200" s="5"/>
      <c r="CS200" s="5"/>
      <c r="CT200" s="5"/>
      <c r="CU200" s="5"/>
      <c r="CV200" s="5"/>
      <c r="CW200" s="5"/>
      <c r="CX200" s="5"/>
    </row>
    <row r="201" spans="5:102" ht="8.1" customHeight="1" x14ac:dyDescent="0.15">
      <c r="E201" s="144"/>
      <c r="F201" s="144"/>
      <c r="G201" s="328"/>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c r="AG201" s="329"/>
      <c r="AH201" s="329"/>
      <c r="AI201" s="329"/>
      <c r="AJ201" s="329"/>
      <c r="AK201" s="329"/>
      <c r="AL201" s="329"/>
      <c r="AM201" s="329"/>
      <c r="AN201" s="329"/>
      <c r="AO201" s="329"/>
      <c r="AP201" s="329"/>
      <c r="AQ201" s="329"/>
      <c r="AR201" s="329"/>
      <c r="AS201" s="329"/>
      <c r="AT201" s="329"/>
      <c r="AU201" s="329"/>
      <c r="AV201" s="330"/>
      <c r="AW201" s="328"/>
      <c r="AX201" s="329"/>
      <c r="AY201" s="329"/>
      <c r="AZ201" s="329"/>
      <c r="BA201" s="329"/>
      <c r="BB201" s="329"/>
      <c r="BC201" s="329"/>
      <c r="BD201" s="329"/>
      <c r="BE201" s="329"/>
      <c r="BF201" s="329"/>
      <c r="BG201" s="329"/>
      <c r="BH201" s="329"/>
      <c r="BI201" s="329"/>
      <c r="BJ201" s="329"/>
      <c r="BK201" s="329"/>
      <c r="BL201" s="329"/>
      <c r="BM201" s="329"/>
      <c r="BN201" s="329"/>
      <c r="BO201" s="329"/>
      <c r="BP201" s="329"/>
      <c r="BQ201" s="329"/>
      <c r="BR201" s="329"/>
      <c r="BS201" s="329"/>
      <c r="BT201" s="329"/>
      <c r="BU201" s="329"/>
      <c r="BV201" s="329"/>
      <c r="BW201" s="329"/>
      <c r="BX201" s="329"/>
      <c r="BY201" s="329"/>
      <c r="BZ201" s="329"/>
      <c r="CA201" s="329"/>
      <c r="CB201" s="329"/>
      <c r="CC201" s="329"/>
      <c r="CD201" s="329"/>
      <c r="CE201" s="329"/>
      <c r="CF201" s="329"/>
      <c r="CG201" s="329"/>
      <c r="CH201" s="329"/>
      <c r="CI201" s="329"/>
      <c r="CJ201" s="330"/>
      <c r="CK201" s="144"/>
      <c r="CL201" s="122"/>
      <c r="CM201" s="50"/>
      <c r="CN201" s="44"/>
      <c r="CO201" s="44"/>
      <c r="CP201" s="5"/>
      <c r="CQ201" s="5"/>
      <c r="CR201" s="5"/>
      <c r="CS201" s="5"/>
      <c r="CT201" s="5"/>
      <c r="CU201" s="5"/>
      <c r="CV201" s="5"/>
      <c r="CW201" s="5"/>
      <c r="CX201" s="5"/>
    </row>
    <row r="202" spans="5:102" ht="8.1" customHeight="1" x14ac:dyDescent="0.15">
      <c r="E202" s="144"/>
      <c r="F202" s="144"/>
      <c r="G202" s="328"/>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29"/>
      <c r="AR202" s="329"/>
      <c r="AS202" s="329"/>
      <c r="AT202" s="329"/>
      <c r="AU202" s="329"/>
      <c r="AV202" s="330"/>
      <c r="AW202" s="328"/>
      <c r="AX202" s="329"/>
      <c r="AY202" s="329"/>
      <c r="AZ202" s="329"/>
      <c r="BA202" s="329"/>
      <c r="BB202" s="329"/>
      <c r="BC202" s="329"/>
      <c r="BD202" s="329"/>
      <c r="BE202" s="329"/>
      <c r="BF202" s="329"/>
      <c r="BG202" s="329"/>
      <c r="BH202" s="329"/>
      <c r="BI202" s="329"/>
      <c r="BJ202" s="329"/>
      <c r="BK202" s="329"/>
      <c r="BL202" s="329"/>
      <c r="BM202" s="329"/>
      <c r="BN202" s="329"/>
      <c r="BO202" s="329"/>
      <c r="BP202" s="329"/>
      <c r="BQ202" s="329"/>
      <c r="BR202" s="329"/>
      <c r="BS202" s="329"/>
      <c r="BT202" s="329"/>
      <c r="BU202" s="329"/>
      <c r="BV202" s="329"/>
      <c r="BW202" s="329"/>
      <c r="BX202" s="329"/>
      <c r="BY202" s="329"/>
      <c r="BZ202" s="329"/>
      <c r="CA202" s="329"/>
      <c r="CB202" s="329"/>
      <c r="CC202" s="329"/>
      <c r="CD202" s="329"/>
      <c r="CE202" s="329"/>
      <c r="CF202" s="329"/>
      <c r="CG202" s="329"/>
      <c r="CH202" s="329"/>
      <c r="CI202" s="329"/>
      <c r="CJ202" s="330"/>
      <c r="CK202" s="144"/>
      <c r="CL202" s="122"/>
      <c r="CM202" s="50"/>
      <c r="CN202" s="44"/>
      <c r="CO202" s="44"/>
      <c r="CP202" s="5"/>
      <c r="CQ202" s="5"/>
      <c r="CR202" s="5"/>
      <c r="CS202" s="5"/>
      <c r="CT202" s="5"/>
      <c r="CU202" s="5"/>
      <c r="CV202" s="5"/>
      <c r="CW202" s="5"/>
      <c r="CX202" s="5"/>
    </row>
    <row r="203" spans="5:102" ht="8.1" customHeight="1" x14ac:dyDescent="0.15">
      <c r="E203" s="144"/>
      <c r="F203" s="144"/>
      <c r="G203" s="328"/>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c r="AG203" s="329"/>
      <c r="AH203" s="329"/>
      <c r="AI203" s="329"/>
      <c r="AJ203" s="329"/>
      <c r="AK203" s="329"/>
      <c r="AL203" s="329"/>
      <c r="AM203" s="329"/>
      <c r="AN203" s="329"/>
      <c r="AO203" s="329"/>
      <c r="AP203" s="329"/>
      <c r="AQ203" s="329"/>
      <c r="AR203" s="329"/>
      <c r="AS203" s="329"/>
      <c r="AT203" s="329"/>
      <c r="AU203" s="329"/>
      <c r="AV203" s="330"/>
      <c r="AW203" s="328"/>
      <c r="AX203" s="329"/>
      <c r="AY203" s="329"/>
      <c r="AZ203" s="329"/>
      <c r="BA203" s="329"/>
      <c r="BB203" s="329"/>
      <c r="BC203" s="329"/>
      <c r="BD203" s="329"/>
      <c r="BE203" s="329"/>
      <c r="BF203" s="329"/>
      <c r="BG203" s="329"/>
      <c r="BH203" s="329"/>
      <c r="BI203" s="329"/>
      <c r="BJ203" s="329"/>
      <c r="BK203" s="329"/>
      <c r="BL203" s="329"/>
      <c r="BM203" s="329"/>
      <c r="BN203" s="329"/>
      <c r="BO203" s="329"/>
      <c r="BP203" s="329"/>
      <c r="BQ203" s="329"/>
      <c r="BR203" s="329"/>
      <c r="BS203" s="329"/>
      <c r="BT203" s="329"/>
      <c r="BU203" s="329"/>
      <c r="BV203" s="329"/>
      <c r="BW203" s="329"/>
      <c r="BX203" s="329"/>
      <c r="BY203" s="329"/>
      <c r="BZ203" s="329"/>
      <c r="CA203" s="329"/>
      <c r="CB203" s="329"/>
      <c r="CC203" s="329"/>
      <c r="CD203" s="329"/>
      <c r="CE203" s="329"/>
      <c r="CF203" s="329"/>
      <c r="CG203" s="329"/>
      <c r="CH203" s="329"/>
      <c r="CI203" s="329"/>
      <c r="CJ203" s="330"/>
      <c r="CK203" s="144"/>
      <c r="CL203" s="122"/>
      <c r="CM203" s="50"/>
      <c r="CN203" s="44"/>
      <c r="CO203" s="44"/>
      <c r="CP203" s="5"/>
      <c r="CQ203" s="5"/>
      <c r="CR203" s="5"/>
      <c r="CS203" s="5"/>
      <c r="CT203" s="5"/>
      <c r="CU203" s="5"/>
      <c r="CV203" s="5"/>
      <c r="CW203" s="5"/>
      <c r="CX203" s="5"/>
    </row>
    <row r="204" spans="5:102" ht="8.1" customHeight="1" thickBot="1" x14ac:dyDescent="0.2">
      <c r="E204" s="144"/>
      <c r="F204" s="144"/>
      <c r="G204" s="331"/>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332"/>
      <c r="AM204" s="332"/>
      <c r="AN204" s="332"/>
      <c r="AO204" s="332"/>
      <c r="AP204" s="332"/>
      <c r="AQ204" s="332"/>
      <c r="AR204" s="332"/>
      <c r="AS204" s="332"/>
      <c r="AT204" s="332"/>
      <c r="AU204" s="332"/>
      <c r="AV204" s="333"/>
      <c r="AW204" s="331"/>
      <c r="AX204" s="332"/>
      <c r="AY204" s="332"/>
      <c r="AZ204" s="332"/>
      <c r="BA204" s="332"/>
      <c r="BB204" s="332"/>
      <c r="BC204" s="332"/>
      <c r="BD204" s="332"/>
      <c r="BE204" s="332"/>
      <c r="BF204" s="332"/>
      <c r="BG204" s="332"/>
      <c r="BH204" s="332"/>
      <c r="BI204" s="332"/>
      <c r="BJ204" s="332"/>
      <c r="BK204" s="332"/>
      <c r="BL204" s="332"/>
      <c r="BM204" s="332"/>
      <c r="BN204" s="332"/>
      <c r="BO204" s="332"/>
      <c r="BP204" s="332"/>
      <c r="BQ204" s="332"/>
      <c r="BR204" s="332"/>
      <c r="BS204" s="332"/>
      <c r="BT204" s="332"/>
      <c r="BU204" s="332"/>
      <c r="BV204" s="332"/>
      <c r="BW204" s="332"/>
      <c r="BX204" s="332"/>
      <c r="BY204" s="332"/>
      <c r="BZ204" s="332"/>
      <c r="CA204" s="332"/>
      <c r="CB204" s="332"/>
      <c r="CC204" s="332"/>
      <c r="CD204" s="332"/>
      <c r="CE204" s="332"/>
      <c r="CF204" s="332"/>
      <c r="CG204" s="332"/>
      <c r="CH204" s="332"/>
      <c r="CI204" s="332"/>
      <c r="CJ204" s="333"/>
      <c r="CK204" s="144"/>
      <c r="CL204" s="144"/>
      <c r="CM204" s="110"/>
      <c r="CN204" s="110"/>
      <c r="CO204" s="110"/>
      <c r="CP204" s="5"/>
      <c r="CQ204" s="5"/>
      <c r="CR204" s="5"/>
      <c r="CS204" s="5"/>
      <c r="CT204" s="5"/>
      <c r="CU204" s="5"/>
      <c r="CV204" s="5"/>
      <c r="CW204" s="5"/>
      <c r="CX204" s="5"/>
    </row>
    <row r="205" spans="5:102" ht="8.1" customHeight="1" x14ac:dyDescent="0.15">
      <c r="E205" s="144"/>
      <c r="F205" s="144"/>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0"/>
      <c r="AY205" s="110"/>
      <c r="AZ205" s="110"/>
      <c r="BA205" s="110"/>
      <c r="BB205" s="110"/>
      <c r="BC205" s="110"/>
      <c r="BD205" s="110"/>
      <c r="BE205" s="110"/>
      <c r="BF205" s="110"/>
      <c r="BG205" s="110"/>
      <c r="BH205" s="110"/>
      <c r="BI205" s="110"/>
      <c r="BJ205" s="110"/>
      <c r="BK205" s="110"/>
      <c r="BL205" s="110"/>
      <c r="BM205" s="110"/>
      <c r="BN205" s="110"/>
      <c r="BO205" s="110"/>
      <c r="BP205" s="110"/>
      <c r="BQ205" s="110"/>
      <c r="BR205" s="110"/>
      <c r="BS205" s="110"/>
      <c r="BT205" s="110"/>
      <c r="BU205" s="110"/>
      <c r="BV205" s="110"/>
      <c r="BW205" s="110"/>
      <c r="BX205" s="110"/>
      <c r="BY205" s="110"/>
      <c r="BZ205" s="110"/>
      <c r="CA205" s="110"/>
      <c r="CB205" s="110"/>
      <c r="CC205" s="110"/>
      <c r="CD205" s="110"/>
      <c r="CE205" s="110"/>
      <c r="CF205" s="110"/>
      <c r="CG205" s="110"/>
      <c r="CH205" s="110"/>
      <c r="CI205" s="110"/>
      <c r="CJ205" s="110"/>
      <c r="CK205" s="144"/>
      <c r="CL205" s="144"/>
      <c r="CM205" s="110"/>
      <c r="CN205" s="110"/>
      <c r="CO205" s="110"/>
      <c r="CP205" s="5"/>
      <c r="CQ205" s="5"/>
      <c r="CR205" s="5"/>
      <c r="CS205" s="5"/>
      <c r="CT205" s="5"/>
      <c r="CU205" s="5"/>
      <c r="CV205" s="5"/>
      <c r="CW205" s="5"/>
      <c r="CX205" s="5"/>
    </row>
    <row r="206" spans="5:102" ht="8.1" customHeight="1" x14ac:dyDescent="0.15">
      <c r="E206" s="122"/>
      <c r="F206" s="122"/>
      <c r="G206" s="122"/>
      <c r="H206" s="122"/>
      <c r="I206" s="122"/>
      <c r="J206" s="122"/>
      <c r="K206" s="122"/>
      <c r="L206" s="122"/>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10"/>
      <c r="CN206" s="110"/>
      <c r="CO206" s="110"/>
      <c r="CP206" s="5"/>
      <c r="CQ206" s="5"/>
      <c r="CR206" s="5"/>
      <c r="CS206" s="5"/>
      <c r="CT206" s="5"/>
      <c r="CU206" s="5"/>
      <c r="CV206" s="5"/>
      <c r="CW206" s="5"/>
      <c r="CX206" s="5"/>
    </row>
    <row r="207" spans="5:102" ht="8.1" customHeight="1" x14ac:dyDescent="0.15">
      <c r="E207" s="226" t="s">
        <v>33</v>
      </c>
      <c r="F207" s="226"/>
      <c r="G207" s="226"/>
      <c r="H207" s="226"/>
      <c r="I207" s="226"/>
      <c r="J207" s="226"/>
      <c r="K207" s="226"/>
      <c r="L207" s="226"/>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22"/>
      <c r="CM207" s="110"/>
      <c r="CN207" s="110"/>
      <c r="CO207" s="110"/>
      <c r="CP207" s="5"/>
      <c r="CQ207" s="5"/>
      <c r="CR207" s="5"/>
      <c r="CS207" s="5"/>
      <c r="CT207" s="5"/>
      <c r="CU207" s="5"/>
      <c r="CV207" s="5"/>
      <c r="CW207" s="5"/>
      <c r="CX207" s="5"/>
    </row>
    <row r="208" spans="5:102" ht="8.1" customHeight="1" x14ac:dyDescent="0.15">
      <c r="E208" s="343"/>
      <c r="F208" s="343"/>
      <c r="G208" s="343"/>
      <c r="H208" s="343"/>
      <c r="I208" s="343"/>
      <c r="J208" s="343"/>
      <c r="K208" s="343"/>
      <c r="L208" s="343"/>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4"/>
      <c r="AY208" s="144"/>
      <c r="AZ208" s="144"/>
      <c r="BA208" s="144"/>
      <c r="BB208" s="144"/>
      <c r="BC208" s="144"/>
      <c r="BD208" s="144"/>
      <c r="BE208" s="144"/>
      <c r="BF208" s="144"/>
      <c r="BG208" s="144"/>
      <c r="BH208" s="144"/>
      <c r="BI208" s="144"/>
      <c r="BJ208" s="144"/>
      <c r="BK208" s="144"/>
      <c r="BL208" s="144"/>
      <c r="BM208" s="144"/>
      <c r="BN208" s="144"/>
      <c r="BO208" s="144"/>
      <c r="BP208" s="144"/>
      <c r="BQ208" s="144"/>
      <c r="BR208" s="144"/>
      <c r="BS208" s="144"/>
      <c r="BT208" s="144"/>
      <c r="BU208" s="144"/>
      <c r="BV208" s="144"/>
      <c r="BW208" s="144"/>
      <c r="BX208" s="144"/>
      <c r="BY208" s="144"/>
      <c r="BZ208" s="144"/>
      <c r="CA208" s="144"/>
      <c r="CB208" s="144"/>
      <c r="CC208" s="144"/>
      <c r="CD208" s="144"/>
      <c r="CE208" s="144"/>
      <c r="CF208" s="144"/>
      <c r="CG208" s="144"/>
      <c r="CH208" s="144"/>
      <c r="CI208" s="144"/>
      <c r="CJ208" s="144"/>
      <c r="CK208" s="144"/>
      <c r="CL208" s="122"/>
      <c r="CM208" s="44"/>
      <c r="CN208" s="44"/>
      <c r="CO208" s="44"/>
      <c r="CP208" s="5"/>
      <c r="CQ208" s="5"/>
      <c r="CR208" s="5"/>
      <c r="CS208" s="5"/>
      <c r="CT208" s="5"/>
      <c r="CU208" s="5"/>
      <c r="CV208" s="5"/>
      <c r="CW208" s="5"/>
      <c r="CX208" s="5"/>
    </row>
    <row r="209" spans="5:104" ht="8.1" customHeight="1" thickBot="1" x14ac:dyDescent="0.2">
      <c r="E209" s="343"/>
      <c r="F209" s="343"/>
      <c r="G209" s="343"/>
      <c r="H209" s="343"/>
      <c r="I209" s="343"/>
      <c r="J209" s="343"/>
      <c r="K209" s="343"/>
      <c r="L209" s="343"/>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22"/>
      <c r="CM209" s="44"/>
      <c r="CN209" s="44"/>
      <c r="CO209" s="44"/>
      <c r="CP209" s="5"/>
      <c r="CQ209" s="5"/>
      <c r="CR209" s="5"/>
      <c r="CS209" s="5"/>
      <c r="CT209" s="5"/>
      <c r="CU209" s="5"/>
      <c r="CV209" s="5"/>
      <c r="CW209" s="5"/>
      <c r="CX209" s="5"/>
    </row>
    <row r="210" spans="5:104" ht="8.1" customHeight="1" x14ac:dyDescent="0.15">
      <c r="E210" s="401" t="s">
        <v>34</v>
      </c>
      <c r="F210" s="402"/>
      <c r="G210" s="402"/>
      <c r="H210" s="392" t="s">
        <v>0</v>
      </c>
      <c r="I210" s="393"/>
      <c r="J210" s="393"/>
      <c r="K210" s="393"/>
      <c r="L210" s="393"/>
      <c r="M210" s="393"/>
      <c r="N210" s="393"/>
      <c r="O210" s="393"/>
      <c r="P210" s="393"/>
      <c r="Q210" s="393"/>
      <c r="R210" s="393"/>
      <c r="S210" s="393"/>
      <c r="T210" s="393"/>
      <c r="U210" s="393"/>
      <c r="V210" s="393"/>
      <c r="W210" s="394"/>
      <c r="X210" s="402" t="s">
        <v>1</v>
      </c>
      <c r="Y210" s="402"/>
      <c r="Z210" s="402"/>
      <c r="AA210" s="402"/>
      <c r="AB210" s="402"/>
      <c r="AC210" s="402"/>
      <c r="AD210" s="402"/>
      <c r="AE210" s="402"/>
      <c r="AF210" s="402"/>
      <c r="AG210" s="402"/>
      <c r="AH210" s="402"/>
      <c r="AI210" s="402"/>
      <c r="AJ210" s="402"/>
      <c r="AK210" s="402"/>
      <c r="AL210" s="402" t="s">
        <v>35</v>
      </c>
      <c r="AM210" s="402"/>
      <c r="AN210" s="402"/>
      <c r="AO210" s="402"/>
      <c r="AP210" s="402"/>
      <c r="AQ210" s="402"/>
      <c r="AR210" s="402"/>
      <c r="AS210" s="402"/>
      <c r="AT210" s="402"/>
      <c r="AU210" s="402"/>
      <c r="AV210" s="402"/>
      <c r="AW210" s="402"/>
      <c r="AX210" s="402"/>
      <c r="AY210" s="402"/>
      <c r="AZ210" s="402"/>
      <c r="BA210" s="402"/>
      <c r="BB210" s="402"/>
      <c r="BC210" s="402"/>
      <c r="BD210" s="402"/>
      <c r="BE210" s="402"/>
      <c r="BF210" s="402"/>
      <c r="BG210" s="402"/>
      <c r="BH210" s="402"/>
      <c r="BI210" s="402" t="s">
        <v>36</v>
      </c>
      <c r="BJ210" s="402"/>
      <c r="BK210" s="402"/>
      <c r="BL210" s="402"/>
      <c r="BM210" s="402"/>
      <c r="BN210" s="402"/>
      <c r="BO210" s="402"/>
      <c r="BP210" s="402"/>
      <c r="BQ210" s="402"/>
      <c r="BR210" s="402"/>
      <c r="BS210" s="402"/>
      <c r="BT210" s="402"/>
      <c r="BU210" s="402"/>
      <c r="BV210" s="402"/>
      <c r="BW210" s="402"/>
      <c r="BX210" s="402"/>
      <c r="BY210" s="402"/>
      <c r="BZ210" s="402"/>
      <c r="CA210" s="402"/>
      <c r="CB210" s="402"/>
      <c r="CC210" s="402"/>
      <c r="CD210" s="402"/>
      <c r="CE210" s="288" t="s">
        <v>38</v>
      </c>
      <c r="CF210" s="289"/>
      <c r="CG210" s="289"/>
      <c r="CH210" s="289"/>
      <c r="CI210" s="289"/>
      <c r="CJ210" s="289"/>
      <c r="CK210" s="289"/>
      <c r="CL210" s="375"/>
      <c r="CM210" s="44"/>
      <c r="CN210" s="44"/>
      <c r="CO210" s="44"/>
      <c r="CP210" s="5"/>
      <c r="CQ210" s="5"/>
      <c r="CR210" s="5"/>
      <c r="CS210" s="5"/>
      <c r="CT210" s="145" t="s">
        <v>240</v>
      </c>
      <c r="CU210" s="20" t="s">
        <v>241</v>
      </c>
      <c r="CV210" s="7" t="s">
        <v>242</v>
      </c>
      <c r="CW210" s="7" t="s">
        <v>243</v>
      </c>
      <c r="CX210" s="7" t="s">
        <v>244</v>
      </c>
      <c r="CY210" s="7" t="s">
        <v>245</v>
      </c>
      <c r="CZ210" s="3"/>
    </row>
    <row r="211" spans="5:104" ht="8.1" customHeight="1" x14ac:dyDescent="0.15">
      <c r="E211" s="403"/>
      <c r="F211" s="173"/>
      <c r="G211" s="173"/>
      <c r="H211" s="225"/>
      <c r="I211" s="226"/>
      <c r="J211" s="226"/>
      <c r="K211" s="226"/>
      <c r="L211" s="226"/>
      <c r="M211" s="226"/>
      <c r="N211" s="226"/>
      <c r="O211" s="226"/>
      <c r="P211" s="226"/>
      <c r="Q211" s="226"/>
      <c r="R211" s="226"/>
      <c r="S211" s="226"/>
      <c r="T211" s="226"/>
      <c r="U211" s="226"/>
      <c r="V211" s="226"/>
      <c r="W211" s="395"/>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c r="BJ211" s="173"/>
      <c r="BK211" s="173"/>
      <c r="BL211" s="173"/>
      <c r="BM211" s="173"/>
      <c r="BN211" s="173"/>
      <c r="BO211" s="173"/>
      <c r="BP211" s="173"/>
      <c r="BQ211" s="173"/>
      <c r="BR211" s="173"/>
      <c r="BS211" s="173"/>
      <c r="BT211" s="173"/>
      <c r="BU211" s="173"/>
      <c r="BV211" s="173"/>
      <c r="BW211" s="173"/>
      <c r="BX211" s="173"/>
      <c r="BY211" s="173"/>
      <c r="BZ211" s="173"/>
      <c r="CA211" s="173"/>
      <c r="CB211" s="173"/>
      <c r="CC211" s="173"/>
      <c r="CD211" s="173"/>
      <c r="CE211" s="149"/>
      <c r="CF211" s="150"/>
      <c r="CG211" s="150"/>
      <c r="CH211" s="150"/>
      <c r="CI211" s="150"/>
      <c r="CJ211" s="150"/>
      <c r="CK211" s="150"/>
      <c r="CL211" s="376"/>
      <c r="CM211" s="44"/>
      <c r="CN211" s="44"/>
      <c r="CO211" s="44"/>
      <c r="CP211" s="5"/>
      <c r="CQ211" s="5"/>
      <c r="CR211" s="5"/>
      <c r="CS211" s="5"/>
      <c r="CT211" s="145"/>
      <c r="CU211" s="21" t="s">
        <v>136</v>
      </c>
      <c r="CV211" s="7" t="s">
        <v>247</v>
      </c>
      <c r="CW211" s="7" t="s">
        <v>248</v>
      </c>
      <c r="CX211" s="7" t="s">
        <v>249</v>
      </c>
      <c r="CY211" s="7" t="s">
        <v>249</v>
      </c>
      <c r="CZ211" s="3"/>
    </row>
    <row r="212" spans="5:104" ht="8.1" customHeight="1" x14ac:dyDescent="0.15">
      <c r="E212" s="403"/>
      <c r="F212" s="173"/>
      <c r="G212" s="173"/>
      <c r="H212" s="225"/>
      <c r="I212" s="226"/>
      <c r="J212" s="226"/>
      <c r="K212" s="226"/>
      <c r="L212" s="226"/>
      <c r="M212" s="226"/>
      <c r="N212" s="226"/>
      <c r="O212" s="226"/>
      <c r="P212" s="226"/>
      <c r="Q212" s="226"/>
      <c r="R212" s="226"/>
      <c r="S212" s="226"/>
      <c r="T212" s="226"/>
      <c r="U212" s="226"/>
      <c r="V212" s="226"/>
      <c r="W212" s="395"/>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c r="BC212" s="173"/>
      <c r="BD212" s="173"/>
      <c r="BE212" s="173"/>
      <c r="BF212" s="173"/>
      <c r="BG212" s="173"/>
      <c r="BH212" s="173"/>
      <c r="BI212" s="173"/>
      <c r="BJ212" s="173"/>
      <c r="BK212" s="173"/>
      <c r="BL212" s="173"/>
      <c r="BM212" s="173"/>
      <c r="BN212" s="173"/>
      <c r="BO212" s="173"/>
      <c r="BP212" s="173"/>
      <c r="BQ212" s="173"/>
      <c r="BR212" s="173"/>
      <c r="BS212" s="173"/>
      <c r="BT212" s="173"/>
      <c r="BU212" s="173"/>
      <c r="BV212" s="173"/>
      <c r="BW212" s="173"/>
      <c r="BX212" s="173"/>
      <c r="BY212" s="173"/>
      <c r="BZ212" s="173"/>
      <c r="CA212" s="173"/>
      <c r="CB212" s="173"/>
      <c r="CC212" s="173"/>
      <c r="CD212" s="173"/>
      <c r="CE212" s="149" t="s">
        <v>37</v>
      </c>
      <c r="CF212" s="150"/>
      <c r="CG212" s="150"/>
      <c r="CH212" s="150"/>
      <c r="CI212" s="150"/>
      <c r="CJ212" s="150"/>
      <c r="CK212" s="150"/>
      <c r="CL212" s="376"/>
      <c r="CM212" s="44"/>
      <c r="CN212" s="44"/>
      <c r="CO212" s="44"/>
      <c r="CP212" s="5"/>
      <c r="CQ212" s="5"/>
      <c r="CR212" s="5"/>
      <c r="CS212" s="5"/>
      <c r="CT212" s="145"/>
      <c r="CU212" s="21" t="s">
        <v>250</v>
      </c>
      <c r="CV212" s="7" t="s">
        <v>251</v>
      </c>
      <c r="CW212" s="7" t="s">
        <v>248</v>
      </c>
      <c r="CX212" s="7" t="s">
        <v>252</v>
      </c>
      <c r="CY212" s="7" t="s">
        <v>249</v>
      </c>
      <c r="CZ212" s="3"/>
    </row>
    <row r="213" spans="5:104" ht="8.1" customHeight="1" x14ac:dyDescent="0.15">
      <c r="E213" s="403"/>
      <c r="F213" s="173"/>
      <c r="G213" s="173"/>
      <c r="H213" s="396"/>
      <c r="I213" s="397"/>
      <c r="J213" s="397"/>
      <c r="K213" s="397"/>
      <c r="L213" s="397"/>
      <c r="M213" s="397"/>
      <c r="N213" s="397"/>
      <c r="O213" s="397"/>
      <c r="P213" s="397"/>
      <c r="Q213" s="397"/>
      <c r="R213" s="397"/>
      <c r="S213" s="397"/>
      <c r="T213" s="397"/>
      <c r="U213" s="397"/>
      <c r="V213" s="397"/>
      <c r="W213" s="398"/>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c r="BJ213" s="173"/>
      <c r="BK213" s="173"/>
      <c r="BL213" s="173"/>
      <c r="BM213" s="173"/>
      <c r="BN213" s="173"/>
      <c r="BO213" s="173"/>
      <c r="BP213" s="173"/>
      <c r="BQ213" s="173"/>
      <c r="BR213" s="173"/>
      <c r="BS213" s="173"/>
      <c r="BT213" s="173"/>
      <c r="BU213" s="173"/>
      <c r="BV213" s="173"/>
      <c r="BW213" s="173"/>
      <c r="BX213" s="173"/>
      <c r="BY213" s="173"/>
      <c r="BZ213" s="173"/>
      <c r="CA213" s="173"/>
      <c r="CB213" s="173"/>
      <c r="CC213" s="173"/>
      <c r="CD213" s="173"/>
      <c r="CE213" s="230"/>
      <c r="CF213" s="231"/>
      <c r="CG213" s="231"/>
      <c r="CH213" s="231"/>
      <c r="CI213" s="231"/>
      <c r="CJ213" s="231"/>
      <c r="CK213" s="231"/>
      <c r="CL213" s="377"/>
      <c r="CM213" s="44"/>
      <c r="CN213" s="44"/>
      <c r="CO213" s="44"/>
      <c r="CP213" s="5"/>
      <c r="CQ213" s="5"/>
      <c r="CR213" s="5"/>
      <c r="CS213" s="5"/>
      <c r="CT213" s="145"/>
      <c r="CU213" s="21" t="s">
        <v>246</v>
      </c>
      <c r="CV213" s="7" t="s">
        <v>253</v>
      </c>
      <c r="CW213" s="7" t="s">
        <v>254</v>
      </c>
      <c r="CX213" s="7" t="s">
        <v>255</v>
      </c>
      <c r="CY213" s="7" t="s">
        <v>249</v>
      </c>
      <c r="CZ213" s="3"/>
    </row>
    <row r="214" spans="5:104" ht="8.1" customHeight="1" x14ac:dyDescent="0.15">
      <c r="E214" s="399"/>
      <c r="F214" s="400"/>
      <c r="G214" s="400"/>
      <c r="H214" s="404" t="str">
        <f>(IF(OR($E214="■番号■",$E214=""),"",VLOOKUP($E214,CU211:CV219,2,FALSE)))</f>
        <v/>
      </c>
      <c r="I214" s="405"/>
      <c r="J214" s="405"/>
      <c r="K214" s="405"/>
      <c r="L214" s="405"/>
      <c r="M214" s="405"/>
      <c r="N214" s="405"/>
      <c r="O214" s="405"/>
      <c r="P214" s="405"/>
      <c r="Q214" s="405"/>
      <c r="R214" s="405"/>
      <c r="S214" s="405"/>
      <c r="T214" s="405"/>
      <c r="U214" s="405"/>
      <c r="V214" s="405"/>
      <c r="W214" s="406"/>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4"/>
      <c r="AY214" s="324"/>
      <c r="AZ214" s="324"/>
      <c r="BA214" s="324"/>
      <c r="BB214" s="324"/>
      <c r="BC214" s="324"/>
      <c r="BD214" s="324"/>
      <c r="BE214" s="324"/>
      <c r="BF214" s="324"/>
      <c r="BG214" s="324"/>
      <c r="BH214" s="324"/>
      <c r="BI214" s="324"/>
      <c r="BJ214" s="324"/>
      <c r="BK214" s="324"/>
      <c r="BL214" s="324"/>
      <c r="BM214" s="324"/>
      <c r="BN214" s="324"/>
      <c r="BO214" s="324"/>
      <c r="BP214" s="324"/>
      <c r="BQ214" s="324"/>
      <c r="BR214" s="324"/>
      <c r="BS214" s="324"/>
      <c r="BT214" s="324"/>
      <c r="BU214" s="324"/>
      <c r="BV214" s="324"/>
      <c r="BW214" s="324"/>
      <c r="BX214" s="324"/>
      <c r="BY214" s="324"/>
      <c r="BZ214" s="324"/>
      <c r="CA214" s="324"/>
      <c r="CB214" s="324"/>
      <c r="CC214" s="324"/>
      <c r="CD214" s="324"/>
      <c r="CE214" s="206"/>
      <c r="CF214" s="207"/>
      <c r="CG214" s="207"/>
      <c r="CH214" s="207"/>
      <c r="CI214" s="207"/>
      <c r="CJ214" s="207"/>
      <c r="CK214" s="207"/>
      <c r="CL214" s="208"/>
      <c r="CM214" s="44"/>
      <c r="CN214" s="44"/>
      <c r="CO214" s="44"/>
      <c r="CP214" s="5"/>
      <c r="CQ214" s="5"/>
      <c r="CR214" s="5"/>
      <c r="CS214" s="5"/>
      <c r="CT214" s="145">
        <v>1</v>
      </c>
      <c r="CU214" s="21" t="s">
        <v>256</v>
      </c>
      <c r="CV214" s="7" t="s">
        <v>257</v>
      </c>
      <c r="CW214" s="7" t="s">
        <v>254</v>
      </c>
      <c r="CX214" s="7" t="s">
        <v>258</v>
      </c>
      <c r="CY214" s="7" t="s">
        <v>259</v>
      </c>
      <c r="CZ214" s="3"/>
    </row>
    <row r="215" spans="5:104" ht="8.1" customHeight="1" x14ac:dyDescent="0.15">
      <c r="E215" s="399"/>
      <c r="F215" s="400"/>
      <c r="G215" s="400"/>
      <c r="H215" s="407"/>
      <c r="I215" s="408"/>
      <c r="J215" s="408"/>
      <c r="K215" s="408"/>
      <c r="L215" s="408"/>
      <c r="M215" s="408"/>
      <c r="N215" s="408"/>
      <c r="O215" s="408"/>
      <c r="P215" s="408"/>
      <c r="Q215" s="408"/>
      <c r="R215" s="408"/>
      <c r="S215" s="408"/>
      <c r="T215" s="408"/>
      <c r="U215" s="408"/>
      <c r="V215" s="408"/>
      <c r="W215" s="409"/>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4"/>
      <c r="AY215" s="324"/>
      <c r="AZ215" s="324"/>
      <c r="BA215" s="324"/>
      <c r="BB215" s="324"/>
      <c r="BC215" s="324"/>
      <c r="BD215" s="324"/>
      <c r="BE215" s="324"/>
      <c r="BF215" s="324"/>
      <c r="BG215" s="324"/>
      <c r="BH215" s="324"/>
      <c r="BI215" s="324"/>
      <c r="BJ215" s="324"/>
      <c r="BK215" s="324"/>
      <c r="BL215" s="324"/>
      <c r="BM215" s="324"/>
      <c r="BN215" s="324"/>
      <c r="BO215" s="324"/>
      <c r="BP215" s="324"/>
      <c r="BQ215" s="324"/>
      <c r="BR215" s="324"/>
      <c r="BS215" s="324"/>
      <c r="BT215" s="324"/>
      <c r="BU215" s="324"/>
      <c r="BV215" s="324"/>
      <c r="BW215" s="324"/>
      <c r="BX215" s="324"/>
      <c r="BY215" s="324"/>
      <c r="BZ215" s="324"/>
      <c r="CA215" s="324"/>
      <c r="CB215" s="324"/>
      <c r="CC215" s="324"/>
      <c r="CD215" s="324"/>
      <c r="CE215" s="209"/>
      <c r="CF215" s="210"/>
      <c r="CG215" s="210"/>
      <c r="CH215" s="210"/>
      <c r="CI215" s="210"/>
      <c r="CJ215" s="210"/>
      <c r="CK215" s="210"/>
      <c r="CL215" s="211"/>
      <c r="CM215" s="44"/>
      <c r="CN215" s="44"/>
      <c r="CO215" s="44"/>
      <c r="CP215" s="5"/>
      <c r="CQ215" s="5"/>
      <c r="CR215" s="5"/>
      <c r="CS215" s="5"/>
      <c r="CT215" s="145"/>
      <c r="CU215" s="21" t="s">
        <v>260</v>
      </c>
      <c r="CV215" s="7" t="s">
        <v>261</v>
      </c>
      <c r="CW215" s="7" t="s">
        <v>239</v>
      </c>
      <c r="CX215" s="7" t="s">
        <v>249</v>
      </c>
      <c r="CY215" s="7" t="s">
        <v>249</v>
      </c>
      <c r="CZ215" s="3"/>
    </row>
    <row r="216" spans="5:104" ht="8.1" customHeight="1" x14ac:dyDescent="0.15">
      <c r="E216" s="399"/>
      <c r="F216" s="400"/>
      <c r="G216" s="400"/>
      <c r="H216" s="404" t="str">
        <f>(IF(OR($E216="■番号■",$E216=""),"",VLOOKUP($E216,CU211:CV219,2,FALSE)))</f>
        <v/>
      </c>
      <c r="I216" s="405"/>
      <c r="J216" s="405"/>
      <c r="K216" s="405"/>
      <c r="L216" s="405"/>
      <c r="M216" s="405"/>
      <c r="N216" s="405"/>
      <c r="O216" s="405"/>
      <c r="P216" s="405"/>
      <c r="Q216" s="405"/>
      <c r="R216" s="405"/>
      <c r="S216" s="405"/>
      <c r="T216" s="405"/>
      <c r="U216" s="405"/>
      <c r="V216" s="405"/>
      <c r="W216" s="406"/>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c r="AS216" s="324"/>
      <c r="AT216" s="324"/>
      <c r="AU216" s="324"/>
      <c r="AV216" s="324"/>
      <c r="AW216" s="324"/>
      <c r="AX216" s="324"/>
      <c r="AY216" s="324"/>
      <c r="AZ216" s="324"/>
      <c r="BA216" s="324"/>
      <c r="BB216" s="324"/>
      <c r="BC216" s="324"/>
      <c r="BD216" s="324"/>
      <c r="BE216" s="324"/>
      <c r="BF216" s="324"/>
      <c r="BG216" s="324"/>
      <c r="BH216" s="324"/>
      <c r="BI216" s="324"/>
      <c r="BJ216" s="324"/>
      <c r="BK216" s="324"/>
      <c r="BL216" s="324"/>
      <c r="BM216" s="324"/>
      <c r="BN216" s="324"/>
      <c r="BO216" s="324"/>
      <c r="BP216" s="324"/>
      <c r="BQ216" s="324"/>
      <c r="BR216" s="324"/>
      <c r="BS216" s="324"/>
      <c r="BT216" s="324"/>
      <c r="BU216" s="324"/>
      <c r="BV216" s="324"/>
      <c r="BW216" s="324"/>
      <c r="BX216" s="324"/>
      <c r="BY216" s="324"/>
      <c r="BZ216" s="324"/>
      <c r="CA216" s="324"/>
      <c r="CB216" s="324"/>
      <c r="CC216" s="324"/>
      <c r="CD216" s="324"/>
      <c r="CE216" s="206"/>
      <c r="CF216" s="207"/>
      <c r="CG216" s="207"/>
      <c r="CH216" s="207"/>
      <c r="CI216" s="207"/>
      <c r="CJ216" s="207"/>
      <c r="CK216" s="207"/>
      <c r="CL216" s="208"/>
      <c r="CM216" s="44"/>
      <c r="CN216" s="44"/>
      <c r="CO216" s="44"/>
      <c r="CP216" s="5"/>
      <c r="CQ216" s="5"/>
      <c r="CR216" s="5"/>
      <c r="CS216" s="5"/>
      <c r="CT216" s="145">
        <v>2</v>
      </c>
      <c r="CU216" s="21" t="s">
        <v>262</v>
      </c>
      <c r="CV216" s="7" t="s">
        <v>263</v>
      </c>
      <c r="CW216" s="7" t="s">
        <v>233</v>
      </c>
      <c r="CX216" s="7" t="s">
        <v>264</v>
      </c>
      <c r="CY216" s="7" t="s">
        <v>265</v>
      </c>
      <c r="CZ216" s="3"/>
    </row>
    <row r="217" spans="5:104" ht="8.1" customHeight="1" x14ac:dyDescent="0.15">
      <c r="E217" s="399"/>
      <c r="F217" s="400"/>
      <c r="G217" s="400"/>
      <c r="H217" s="407"/>
      <c r="I217" s="408"/>
      <c r="J217" s="408"/>
      <c r="K217" s="408"/>
      <c r="L217" s="408"/>
      <c r="M217" s="408"/>
      <c r="N217" s="408"/>
      <c r="O217" s="408"/>
      <c r="P217" s="408"/>
      <c r="Q217" s="408"/>
      <c r="R217" s="408"/>
      <c r="S217" s="408"/>
      <c r="T217" s="408"/>
      <c r="U217" s="408"/>
      <c r="V217" s="408"/>
      <c r="W217" s="409"/>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c r="AS217" s="324"/>
      <c r="AT217" s="324"/>
      <c r="AU217" s="324"/>
      <c r="AV217" s="324"/>
      <c r="AW217" s="324"/>
      <c r="AX217" s="324"/>
      <c r="AY217" s="324"/>
      <c r="AZ217" s="324"/>
      <c r="BA217" s="324"/>
      <c r="BB217" s="324"/>
      <c r="BC217" s="324"/>
      <c r="BD217" s="324"/>
      <c r="BE217" s="324"/>
      <c r="BF217" s="324"/>
      <c r="BG217" s="324"/>
      <c r="BH217" s="324"/>
      <c r="BI217" s="324"/>
      <c r="BJ217" s="324"/>
      <c r="BK217" s="324"/>
      <c r="BL217" s="324"/>
      <c r="BM217" s="324"/>
      <c r="BN217" s="324"/>
      <c r="BO217" s="324"/>
      <c r="BP217" s="324"/>
      <c r="BQ217" s="324"/>
      <c r="BR217" s="324"/>
      <c r="BS217" s="324"/>
      <c r="BT217" s="324"/>
      <c r="BU217" s="324"/>
      <c r="BV217" s="324"/>
      <c r="BW217" s="324"/>
      <c r="BX217" s="324"/>
      <c r="BY217" s="324"/>
      <c r="BZ217" s="324"/>
      <c r="CA217" s="324"/>
      <c r="CB217" s="324"/>
      <c r="CC217" s="324"/>
      <c r="CD217" s="324"/>
      <c r="CE217" s="209"/>
      <c r="CF217" s="210"/>
      <c r="CG217" s="210"/>
      <c r="CH217" s="210"/>
      <c r="CI217" s="210"/>
      <c r="CJ217" s="210"/>
      <c r="CK217" s="210"/>
      <c r="CL217" s="211"/>
      <c r="CM217" s="44"/>
      <c r="CN217" s="44"/>
      <c r="CO217" s="44"/>
      <c r="CP217" s="5"/>
      <c r="CQ217" s="5"/>
      <c r="CR217" s="5"/>
      <c r="CS217" s="5"/>
      <c r="CT217" s="145"/>
      <c r="CU217" s="21" t="s">
        <v>266</v>
      </c>
      <c r="CV217" s="7" t="s">
        <v>267</v>
      </c>
      <c r="CW217" s="7" t="s">
        <v>233</v>
      </c>
      <c r="CX217" s="7" t="s">
        <v>268</v>
      </c>
      <c r="CY217" s="7" t="s">
        <v>269</v>
      </c>
      <c r="CZ217" s="3"/>
    </row>
    <row r="218" spans="5:104" ht="8.1" customHeight="1" x14ac:dyDescent="0.15">
      <c r="E218" s="399"/>
      <c r="F218" s="400"/>
      <c r="G218" s="400"/>
      <c r="H218" s="404" t="str">
        <f>(IF(OR($E218="■番号■",$E218=""),"",VLOOKUP($E218,CU211:CV219,2,FALSE)))</f>
        <v/>
      </c>
      <c r="I218" s="405"/>
      <c r="J218" s="405"/>
      <c r="K218" s="405"/>
      <c r="L218" s="405"/>
      <c r="M218" s="405"/>
      <c r="N218" s="405"/>
      <c r="O218" s="405"/>
      <c r="P218" s="405"/>
      <c r="Q218" s="405"/>
      <c r="R218" s="405"/>
      <c r="S218" s="405"/>
      <c r="T218" s="405"/>
      <c r="U218" s="405"/>
      <c r="V218" s="405"/>
      <c r="W218" s="406"/>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c r="AS218" s="324"/>
      <c r="AT218" s="324"/>
      <c r="AU218" s="324"/>
      <c r="AV218" s="324"/>
      <c r="AW218" s="324"/>
      <c r="AX218" s="324"/>
      <c r="AY218" s="324"/>
      <c r="AZ218" s="324"/>
      <c r="BA218" s="324"/>
      <c r="BB218" s="324"/>
      <c r="BC218" s="324"/>
      <c r="BD218" s="324"/>
      <c r="BE218" s="324"/>
      <c r="BF218" s="324"/>
      <c r="BG218" s="324"/>
      <c r="BH218" s="324"/>
      <c r="BI218" s="324"/>
      <c r="BJ218" s="324"/>
      <c r="BK218" s="324"/>
      <c r="BL218" s="324"/>
      <c r="BM218" s="324"/>
      <c r="BN218" s="324"/>
      <c r="BO218" s="324"/>
      <c r="BP218" s="324"/>
      <c r="BQ218" s="324"/>
      <c r="BR218" s="324"/>
      <c r="BS218" s="324"/>
      <c r="BT218" s="324"/>
      <c r="BU218" s="324"/>
      <c r="BV218" s="324"/>
      <c r="BW218" s="324"/>
      <c r="BX218" s="324"/>
      <c r="BY218" s="324"/>
      <c r="BZ218" s="324"/>
      <c r="CA218" s="324"/>
      <c r="CB218" s="324"/>
      <c r="CC218" s="324"/>
      <c r="CD218" s="324"/>
      <c r="CE218" s="206"/>
      <c r="CF218" s="207"/>
      <c r="CG218" s="207"/>
      <c r="CH218" s="207"/>
      <c r="CI218" s="207"/>
      <c r="CJ218" s="207"/>
      <c r="CK218" s="207"/>
      <c r="CL218" s="208"/>
      <c r="CM218" s="116"/>
      <c r="CN218" s="44"/>
      <c r="CO218" s="44"/>
      <c r="CP218" s="5"/>
      <c r="CQ218" s="5"/>
      <c r="CR218" s="5"/>
      <c r="CS218" s="5"/>
      <c r="CT218" s="145">
        <v>3</v>
      </c>
      <c r="CU218" s="21" t="s">
        <v>270</v>
      </c>
      <c r="CV218" s="7" t="s">
        <v>271</v>
      </c>
      <c r="CW218" s="7" t="s">
        <v>272</v>
      </c>
      <c r="CX218" s="7" t="s">
        <v>273</v>
      </c>
      <c r="CY218" s="7" t="s">
        <v>249</v>
      </c>
      <c r="CZ218" s="3"/>
    </row>
    <row r="219" spans="5:104" ht="8.1" customHeight="1" x14ac:dyDescent="0.15">
      <c r="E219" s="399"/>
      <c r="F219" s="400"/>
      <c r="G219" s="400"/>
      <c r="H219" s="407"/>
      <c r="I219" s="408"/>
      <c r="J219" s="408"/>
      <c r="K219" s="408"/>
      <c r="L219" s="408"/>
      <c r="M219" s="408"/>
      <c r="N219" s="408"/>
      <c r="O219" s="408"/>
      <c r="P219" s="408"/>
      <c r="Q219" s="408"/>
      <c r="R219" s="408"/>
      <c r="S219" s="408"/>
      <c r="T219" s="408"/>
      <c r="U219" s="408"/>
      <c r="V219" s="408"/>
      <c r="W219" s="409"/>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c r="AS219" s="324"/>
      <c r="AT219" s="324"/>
      <c r="AU219" s="324"/>
      <c r="AV219" s="324"/>
      <c r="AW219" s="324"/>
      <c r="AX219" s="324"/>
      <c r="AY219" s="324"/>
      <c r="AZ219" s="324"/>
      <c r="BA219" s="324"/>
      <c r="BB219" s="324"/>
      <c r="BC219" s="324"/>
      <c r="BD219" s="324"/>
      <c r="BE219" s="324"/>
      <c r="BF219" s="324"/>
      <c r="BG219" s="324"/>
      <c r="BH219" s="324"/>
      <c r="BI219" s="324"/>
      <c r="BJ219" s="324"/>
      <c r="BK219" s="324"/>
      <c r="BL219" s="324"/>
      <c r="BM219" s="324"/>
      <c r="BN219" s="324"/>
      <c r="BO219" s="324"/>
      <c r="BP219" s="324"/>
      <c r="BQ219" s="324"/>
      <c r="BR219" s="324"/>
      <c r="BS219" s="324"/>
      <c r="BT219" s="324"/>
      <c r="BU219" s="324"/>
      <c r="BV219" s="324"/>
      <c r="BW219" s="324"/>
      <c r="BX219" s="324"/>
      <c r="BY219" s="324"/>
      <c r="BZ219" s="324"/>
      <c r="CA219" s="324"/>
      <c r="CB219" s="324"/>
      <c r="CC219" s="324"/>
      <c r="CD219" s="324"/>
      <c r="CE219" s="209"/>
      <c r="CF219" s="210"/>
      <c r="CG219" s="210"/>
      <c r="CH219" s="210"/>
      <c r="CI219" s="210"/>
      <c r="CJ219" s="210"/>
      <c r="CK219" s="210"/>
      <c r="CL219" s="211"/>
      <c r="CM219" s="44"/>
      <c r="CN219" s="44"/>
      <c r="CO219" s="44"/>
      <c r="CP219" s="5"/>
      <c r="CQ219" s="5"/>
      <c r="CR219" s="5"/>
      <c r="CS219" s="5"/>
      <c r="CT219" s="145"/>
      <c r="CU219" s="21" t="s">
        <v>281</v>
      </c>
      <c r="CV219" s="7" t="s">
        <v>282</v>
      </c>
      <c r="CW219" s="7" t="s">
        <v>283</v>
      </c>
      <c r="CX219" s="7" t="s">
        <v>249</v>
      </c>
      <c r="CY219" s="7" t="s">
        <v>249</v>
      </c>
      <c r="CZ219" s="3"/>
    </row>
    <row r="220" spans="5:104" ht="8.1" customHeight="1" x14ac:dyDescent="0.15">
      <c r="E220" s="399"/>
      <c r="F220" s="400"/>
      <c r="G220" s="400"/>
      <c r="H220" s="404" t="str">
        <f>(IF(OR($E220="■番号■",$E220=""),"",VLOOKUP($E220,CU211:CV219,2,FALSE)))</f>
        <v/>
      </c>
      <c r="I220" s="405"/>
      <c r="J220" s="405"/>
      <c r="K220" s="405"/>
      <c r="L220" s="405"/>
      <c r="M220" s="405"/>
      <c r="N220" s="405"/>
      <c r="O220" s="405"/>
      <c r="P220" s="405"/>
      <c r="Q220" s="405"/>
      <c r="R220" s="405"/>
      <c r="S220" s="405"/>
      <c r="T220" s="405"/>
      <c r="U220" s="405"/>
      <c r="V220" s="405"/>
      <c r="W220" s="406"/>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c r="AS220" s="324"/>
      <c r="AT220" s="324"/>
      <c r="AU220" s="324"/>
      <c r="AV220" s="324"/>
      <c r="AW220" s="324"/>
      <c r="AX220" s="324"/>
      <c r="AY220" s="324"/>
      <c r="AZ220" s="324"/>
      <c r="BA220" s="324"/>
      <c r="BB220" s="324"/>
      <c r="BC220" s="324"/>
      <c r="BD220" s="324"/>
      <c r="BE220" s="324"/>
      <c r="BF220" s="324"/>
      <c r="BG220" s="324"/>
      <c r="BH220" s="324"/>
      <c r="BI220" s="324"/>
      <c r="BJ220" s="324"/>
      <c r="BK220" s="324"/>
      <c r="BL220" s="324"/>
      <c r="BM220" s="324"/>
      <c r="BN220" s="324"/>
      <c r="BO220" s="324"/>
      <c r="BP220" s="324"/>
      <c r="BQ220" s="324"/>
      <c r="BR220" s="324"/>
      <c r="BS220" s="324"/>
      <c r="BT220" s="324"/>
      <c r="BU220" s="324"/>
      <c r="BV220" s="324"/>
      <c r="BW220" s="324"/>
      <c r="BX220" s="324"/>
      <c r="BY220" s="324"/>
      <c r="BZ220" s="324"/>
      <c r="CA220" s="324"/>
      <c r="CB220" s="324"/>
      <c r="CC220" s="324"/>
      <c r="CD220" s="324"/>
      <c r="CE220" s="206"/>
      <c r="CF220" s="207"/>
      <c r="CG220" s="207"/>
      <c r="CH220" s="207"/>
      <c r="CI220" s="207"/>
      <c r="CJ220" s="207"/>
      <c r="CK220" s="207"/>
      <c r="CL220" s="208"/>
      <c r="CM220" s="44"/>
      <c r="CN220" s="44"/>
      <c r="CO220" s="44"/>
      <c r="CP220" s="5"/>
      <c r="CQ220" s="5"/>
      <c r="CR220" s="5"/>
      <c r="CS220" s="5"/>
      <c r="CT220" s="145">
        <v>4</v>
      </c>
      <c r="CV220" s="7" t="s">
        <v>274</v>
      </c>
      <c r="CW220" s="7" t="s">
        <v>275</v>
      </c>
      <c r="CX220" s="7" t="s">
        <v>276</v>
      </c>
      <c r="CY220" s="7" t="s">
        <v>277</v>
      </c>
      <c r="CZ220" s="7" t="s">
        <v>278</v>
      </c>
    </row>
    <row r="221" spans="5:104" ht="8.1" customHeight="1" x14ac:dyDescent="0.15">
      <c r="E221" s="399"/>
      <c r="F221" s="400"/>
      <c r="G221" s="400"/>
      <c r="H221" s="407"/>
      <c r="I221" s="408"/>
      <c r="J221" s="408"/>
      <c r="K221" s="408"/>
      <c r="L221" s="408"/>
      <c r="M221" s="408"/>
      <c r="N221" s="408"/>
      <c r="O221" s="408"/>
      <c r="P221" s="408"/>
      <c r="Q221" s="408"/>
      <c r="R221" s="408"/>
      <c r="S221" s="408"/>
      <c r="T221" s="408"/>
      <c r="U221" s="408"/>
      <c r="V221" s="408"/>
      <c r="W221" s="409"/>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4"/>
      <c r="AY221" s="324"/>
      <c r="AZ221" s="324"/>
      <c r="BA221" s="324"/>
      <c r="BB221" s="324"/>
      <c r="BC221" s="324"/>
      <c r="BD221" s="324"/>
      <c r="BE221" s="324"/>
      <c r="BF221" s="324"/>
      <c r="BG221" s="324"/>
      <c r="BH221" s="324"/>
      <c r="BI221" s="324"/>
      <c r="BJ221" s="324"/>
      <c r="BK221" s="324"/>
      <c r="BL221" s="324"/>
      <c r="BM221" s="324"/>
      <c r="BN221" s="324"/>
      <c r="BO221" s="324"/>
      <c r="BP221" s="324"/>
      <c r="BQ221" s="324"/>
      <c r="BR221" s="324"/>
      <c r="BS221" s="324"/>
      <c r="BT221" s="324"/>
      <c r="BU221" s="324"/>
      <c r="BV221" s="324"/>
      <c r="BW221" s="324"/>
      <c r="BX221" s="324"/>
      <c r="BY221" s="324"/>
      <c r="BZ221" s="324"/>
      <c r="CA221" s="324"/>
      <c r="CB221" s="324"/>
      <c r="CC221" s="324"/>
      <c r="CD221" s="324"/>
      <c r="CE221" s="209"/>
      <c r="CF221" s="210"/>
      <c r="CG221" s="210"/>
      <c r="CH221" s="210"/>
      <c r="CI221" s="210"/>
      <c r="CJ221" s="210"/>
      <c r="CK221" s="210"/>
      <c r="CL221" s="211"/>
      <c r="CM221" s="44"/>
      <c r="CN221" s="44"/>
      <c r="CO221" s="44"/>
      <c r="CP221" s="5"/>
      <c r="CQ221" s="5"/>
      <c r="CR221" s="5"/>
      <c r="CS221" s="5"/>
      <c r="CT221" s="145"/>
      <c r="CV221" s="22" t="str">
        <f>IFERROR(IF(VLOOKUP($E214,CU211:CY219,3,0)="なし","",VLOOKUP($E214,CU211:CY219,3,0)),"")</f>
        <v/>
      </c>
      <c r="CW221" s="22" t="str">
        <f>IFERROR(IF(VLOOKUP($E216,CU211:CY219,3,0)="なし","",VLOOKUP($E216,CU211:CY219,3,0)),"")</f>
        <v/>
      </c>
      <c r="CX221" s="22" t="str">
        <f>IFERROR(IF(VLOOKUP($E218,CU211:CY219,3,0)="なし","",VLOOKUP($E218,CU211:CY219,3,0)),"")</f>
        <v/>
      </c>
      <c r="CY221" s="22" t="str">
        <f>IFERROR(IF(VLOOKUP($E220,CU211:CY219,3,0)="なし","",VLOOKUP($E220,CU211:CY219,3,0)),"")</f>
        <v/>
      </c>
      <c r="CZ221" s="22" t="str">
        <f>IFERROR(IF(VLOOKUP($E222,CU211:CY219,3,0)="なし","",VLOOKUP($E222,CU211:CY219,3,0)),"")</f>
        <v/>
      </c>
    </row>
    <row r="222" spans="5:104" ht="8.1" customHeight="1" x14ac:dyDescent="0.15">
      <c r="E222" s="399"/>
      <c r="F222" s="400"/>
      <c r="G222" s="400"/>
      <c r="H222" s="404" t="str">
        <f>(IF(OR($E222="■番号■",$E222=""),"",VLOOKUP($E222,CU211:CV219,2,FALSE)))</f>
        <v/>
      </c>
      <c r="I222" s="405"/>
      <c r="J222" s="405"/>
      <c r="K222" s="405"/>
      <c r="L222" s="405"/>
      <c r="M222" s="405"/>
      <c r="N222" s="405"/>
      <c r="O222" s="405"/>
      <c r="P222" s="405"/>
      <c r="Q222" s="405"/>
      <c r="R222" s="405"/>
      <c r="S222" s="405"/>
      <c r="T222" s="405"/>
      <c r="U222" s="405"/>
      <c r="V222" s="405"/>
      <c r="W222" s="406"/>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c r="AS222" s="324"/>
      <c r="AT222" s="324"/>
      <c r="AU222" s="324"/>
      <c r="AV222" s="324"/>
      <c r="AW222" s="324"/>
      <c r="AX222" s="324"/>
      <c r="AY222" s="324"/>
      <c r="AZ222" s="324"/>
      <c r="BA222" s="324"/>
      <c r="BB222" s="324"/>
      <c r="BC222" s="324"/>
      <c r="BD222" s="324"/>
      <c r="BE222" s="324"/>
      <c r="BF222" s="324"/>
      <c r="BG222" s="324"/>
      <c r="BH222" s="324"/>
      <c r="BI222" s="324"/>
      <c r="BJ222" s="324"/>
      <c r="BK222" s="324"/>
      <c r="BL222" s="324"/>
      <c r="BM222" s="324"/>
      <c r="BN222" s="324"/>
      <c r="BO222" s="324"/>
      <c r="BP222" s="324"/>
      <c r="BQ222" s="324"/>
      <c r="BR222" s="324"/>
      <c r="BS222" s="324"/>
      <c r="BT222" s="324"/>
      <c r="BU222" s="324"/>
      <c r="BV222" s="324"/>
      <c r="BW222" s="324"/>
      <c r="BX222" s="324"/>
      <c r="BY222" s="324"/>
      <c r="BZ222" s="324"/>
      <c r="CA222" s="324"/>
      <c r="CB222" s="324"/>
      <c r="CC222" s="324"/>
      <c r="CD222" s="324"/>
      <c r="CE222" s="206"/>
      <c r="CF222" s="207"/>
      <c r="CG222" s="207"/>
      <c r="CH222" s="207"/>
      <c r="CI222" s="207"/>
      <c r="CJ222" s="207"/>
      <c r="CK222" s="207"/>
      <c r="CL222" s="208"/>
      <c r="CM222" s="44"/>
      <c r="CN222" s="44"/>
      <c r="CO222" s="44"/>
      <c r="CP222" s="5"/>
      <c r="CQ222" s="5"/>
      <c r="CR222" s="5"/>
      <c r="CS222" s="5"/>
      <c r="CT222" s="145">
        <v>5</v>
      </c>
      <c r="CV222" s="22" t="str">
        <f>IFERROR(IF(VLOOKUP($E214,CU211:CY219,4,0)="なし","",VLOOKUP($E214,CU211:CY219,4,0)),"")</f>
        <v/>
      </c>
      <c r="CW222" s="22" t="str">
        <f>IFERROR(IF(VLOOKUP($E216,CU211:CY219,4,0)="なし","",VLOOKUP($E216,CU211:CY219,4,0)),"")</f>
        <v/>
      </c>
      <c r="CX222" s="22" t="str">
        <f>IFERROR(IF(VLOOKUP($E218,CU211:CY219,4,0)="なし","",VLOOKUP($E218,CU211:CY219,4,0)),"")</f>
        <v/>
      </c>
      <c r="CY222" s="22" t="str">
        <f>IFERROR(IF(VLOOKUP($E220,CU211:CY219,4,0)="なし","",VLOOKUP($E220,CU211:CY219,4,0)),"")</f>
        <v/>
      </c>
      <c r="CZ222" s="22" t="str">
        <f>IFERROR(IF(VLOOKUP($E222,CU211:CY219,4,0)="なし","",VLOOKUP($E222,CU211:CY219,4,0)),"")</f>
        <v/>
      </c>
    </row>
    <row r="223" spans="5:104" ht="8.1" customHeight="1" x14ac:dyDescent="0.15">
      <c r="E223" s="399"/>
      <c r="F223" s="400"/>
      <c r="G223" s="400"/>
      <c r="H223" s="407"/>
      <c r="I223" s="408"/>
      <c r="J223" s="408"/>
      <c r="K223" s="408"/>
      <c r="L223" s="408"/>
      <c r="M223" s="408"/>
      <c r="N223" s="408"/>
      <c r="O223" s="408"/>
      <c r="P223" s="408"/>
      <c r="Q223" s="408"/>
      <c r="R223" s="408"/>
      <c r="S223" s="408"/>
      <c r="T223" s="408"/>
      <c r="U223" s="408"/>
      <c r="V223" s="408"/>
      <c r="W223" s="409"/>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4"/>
      <c r="AY223" s="324"/>
      <c r="AZ223" s="324"/>
      <c r="BA223" s="324"/>
      <c r="BB223" s="324"/>
      <c r="BC223" s="324"/>
      <c r="BD223" s="324"/>
      <c r="BE223" s="324"/>
      <c r="BF223" s="324"/>
      <c r="BG223" s="324"/>
      <c r="BH223" s="324"/>
      <c r="BI223" s="324"/>
      <c r="BJ223" s="324"/>
      <c r="BK223" s="324"/>
      <c r="BL223" s="324"/>
      <c r="BM223" s="324"/>
      <c r="BN223" s="324"/>
      <c r="BO223" s="324"/>
      <c r="BP223" s="324"/>
      <c r="BQ223" s="324"/>
      <c r="BR223" s="324"/>
      <c r="BS223" s="324"/>
      <c r="BT223" s="324"/>
      <c r="BU223" s="324"/>
      <c r="BV223" s="324"/>
      <c r="BW223" s="324"/>
      <c r="BX223" s="324"/>
      <c r="BY223" s="324"/>
      <c r="BZ223" s="324"/>
      <c r="CA223" s="324"/>
      <c r="CB223" s="324"/>
      <c r="CC223" s="324"/>
      <c r="CD223" s="324"/>
      <c r="CE223" s="209"/>
      <c r="CF223" s="210"/>
      <c r="CG223" s="210"/>
      <c r="CH223" s="210"/>
      <c r="CI223" s="210"/>
      <c r="CJ223" s="210"/>
      <c r="CK223" s="210"/>
      <c r="CL223" s="211"/>
      <c r="CM223" s="44"/>
      <c r="CN223" s="44"/>
      <c r="CO223" s="44"/>
      <c r="CP223" s="5"/>
      <c r="CQ223" s="5"/>
      <c r="CR223" s="5"/>
      <c r="CS223" s="5"/>
      <c r="CT223" s="145"/>
      <c r="CV223" s="22" t="str">
        <f>IFERROR(IF(VLOOKUP($E214,CU211:CY219,5,0)="なし","",VLOOKUP($E214,CU211:CY219,5,0)),"")</f>
        <v/>
      </c>
      <c r="CW223" s="22" t="str">
        <f>IFERROR(IF(VLOOKUP($E216,CU211:CY219,5,0)="なし","",VLOOKUP($E216,CU211:CY219,5,0)),"")</f>
        <v/>
      </c>
      <c r="CX223" s="22" t="str">
        <f>IFERROR(IF(VLOOKUP($E218,CU211:CY219,5,0)="なし","",VLOOKUP($E218,CU211:CY219,5,0)),"")</f>
        <v/>
      </c>
      <c r="CY223" s="22" t="str">
        <f>IFERROR(IF(VLOOKUP($E220,CU211:CY219,5,0)="なし","",VLOOKUP($E220,CU211:CY219,5,0)),"")</f>
        <v/>
      </c>
      <c r="CZ223" s="22" t="str">
        <f>IFERROR(IF(VLOOKUP($E222,CU211:CY219,5,0)="なし","",VLOOKUP($E222,CU211:CY219,5,0)),"")</f>
        <v/>
      </c>
    </row>
    <row r="224" spans="5:104" ht="8.1" hidden="1" customHeight="1" x14ac:dyDescent="0.15">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44"/>
      <c r="CN224" s="44"/>
      <c r="CO224" s="44"/>
      <c r="CP224" s="5"/>
      <c r="CQ224" s="5"/>
      <c r="CR224" s="5"/>
      <c r="CS224" s="5"/>
      <c r="CT224" s="5"/>
    </row>
    <row r="225" spans="5:102" ht="8.1" hidden="1" customHeight="1" x14ac:dyDescent="0.15">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44"/>
      <c r="CN225" s="44"/>
      <c r="CO225" s="44"/>
      <c r="CP225" s="5"/>
      <c r="CQ225" s="5"/>
      <c r="CR225" s="5"/>
      <c r="CS225" s="5"/>
      <c r="CT225" s="5"/>
      <c r="CU225" s="5"/>
      <c r="CV225" s="5"/>
      <c r="CW225" s="5"/>
      <c r="CX225" s="5"/>
    </row>
    <row r="226" spans="5:102" ht="8.1" hidden="1" customHeight="1" x14ac:dyDescent="0.15">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44"/>
      <c r="CN226" s="44"/>
      <c r="CO226" s="44"/>
      <c r="CP226" s="5"/>
      <c r="CQ226" s="5"/>
      <c r="CR226" s="5"/>
      <c r="CS226" s="5"/>
      <c r="CT226" s="5"/>
      <c r="CU226" s="5"/>
      <c r="CV226" s="5"/>
      <c r="CW226" s="5"/>
      <c r="CX226" s="5"/>
    </row>
    <row r="227" spans="5:102" ht="8.1" hidden="1" customHeight="1" x14ac:dyDescent="0.15">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44"/>
      <c r="CN227" s="44"/>
      <c r="CO227" s="44"/>
      <c r="CP227" s="5"/>
      <c r="CQ227" s="5"/>
      <c r="CR227" s="5"/>
      <c r="CS227" s="5"/>
      <c r="CT227" s="5"/>
      <c r="CU227" s="5"/>
      <c r="CV227" s="5"/>
      <c r="CW227" s="5"/>
      <c r="CX227" s="5"/>
    </row>
    <row r="228" spans="5:102" ht="8.1" hidden="1" customHeight="1" x14ac:dyDescent="0.15">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116"/>
      <c r="CN228" s="44"/>
      <c r="CO228" s="44"/>
      <c r="CP228" s="5"/>
      <c r="CQ228" s="5"/>
      <c r="CR228" s="5"/>
      <c r="CS228" s="5"/>
      <c r="CT228" s="5"/>
      <c r="CU228" s="5"/>
      <c r="CV228" s="5"/>
      <c r="CW228" s="5"/>
      <c r="CX228" s="5"/>
    </row>
    <row r="229" spans="5:102" ht="8.1" hidden="1" customHeight="1" x14ac:dyDescent="0.15">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44"/>
      <c r="CN229" s="44"/>
      <c r="CO229" s="44"/>
      <c r="CP229" s="5"/>
      <c r="CQ229" s="5"/>
      <c r="CR229" s="5"/>
      <c r="CS229" s="5"/>
      <c r="CT229" s="5"/>
      <c r="CU229" s="5"/>
      <c r="CV229" s="5"/>
      <c r="CW229" s="5"/>
      <c r="CX229" s="5"/>
    </row>
    <row r="230" spans="5:102" ht="8.1" hidden="1" customHeight="1" x14ac:dyDescent="0.15">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44"/>
      <c r="CN230" s="44"/>
      <c r="CO230" s="44"/>
      <c r="CP230" s="5"/>
      <c r="CQ230" s="5"/>
      <c r="CR230" s="5"/>
      <c r="CS230" s="5"/>
      <c r="CT230" s="5"/>
      <c r="CU230" s="5"/>
      <c r="CV230" s="5"/>
      <c r="CW230" s="5"/>
      <c r="CX230" s="5"/>
    </row>
    <row r="231" spans="5:102" ht="5.45" hidden="1" customHeight="1" x14ac:dyDescent="0.15">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44"/>
      <c r="CN231" s="44"/>
      <c r="CO231" s="44"/>
      <c r="CP231" s="5"/>
      <c r="CQ231" s="5"/>
      <c r="CR231" s="5"/>
      <c r="CS231" s="5"/>
      <c r="CT231" s="5"/>
      <c r="CU231" s="5"/>
      <c r="CV231" s="5"/>
      <c r="CW231" s="5"/>
      <c r="CX231" s="5"/>
    </row>
    <row r="232" spans="5:102" ht="5.45" hidden="1" customHeight="1" x14ac:dyDescent="0.15">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44"/>
      <c r="CN232" s="44"/>
      <c r="CO232" s="44"/>
      <c r="CP232" s="5"/>
      <c r="CQ232" s="5"/>
      <c r="CR232" s="5"/>
      <c r="CS232" s="5"/>
      <c r="CT232" s="5"/>
    </row>
    <row r="233" spans="5:102" ht="5.45" hidden="1" customHeight="1" x14ac:dyDescent="0.15">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c r="CG233" s="144"/>
      <c r="CH233" s="144"/>
      <c r="CI233" s="144"/>
      <c r="CJ233" s="144"/>
      <c r="CK233" s="144"/>
      <c r="CL233" s="122"/>
      <c r="CM233" s="44"/>
      <c r="CN233" s="44"/>
      <c r="CO233" s="44"/>
      <c r="CP233" s="5"/>
      <c r="CQ233" s="5"/>
      <c r="CR233" s="5"/>
      <c r="CS233" s="5"/>
      <c r="CT233" s="5"/>
    </row>
    <row r="234" spans="5:102" ht="5.45" hidden="1" customHeight="1" x14ac:dyDescent="0.15">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c r="CG234" s="144"/>
      <c r="CH234" s="144"/>
      <c r="CI234" s="144"/>
      <c r="CJ234" s="144"/>
      <c r="CK234" s="144"/>
      <c r="CL234" s="122"/>
      <c r="CM234" s="44"/>
      <c r="CN234" s="44"/>
      <c r="CO234" s="44"/>
      <c r="CP234" s="5"/>
      <c r="CQ234" s="5"/>
      <c r="CR234" s="5"/>
      <c r="CS234" s="5"/>
      <c r="CT234" s="5"/>
    </row>
    <row r="235" spans="5:102" ht="5.45" hidden="1" customHeight="1" x14ac:dyDescent="0.15">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c r="AE235" s="144"/>
      <c r="AF235" s="144"/>
      <c r="AG235" s="144"/>
      <c r="AH235" s="144"/>
      <c r="AI235" s="144"/>
      <c r="AJ235" s="144"/>
      <c r="AK235" s="144"/>
      <c r="AL235" s="144"/>
      <c r="AM235" s="144"/>
      <c r="AN235" s="144"/>
      <c r="AO235" s="144"/>
      <c r="AP235" s="144"/>
      <c r="AQ235" s="144"/>
      <c r="AR235" s="144"/>
      <c r="AS235" s="144"/>
      <c r="AT235" s="144"/>
      <c r="AU235" s="144"/>
      <c r="AV235" s="144"/>
      <c r="AW235" s="144"/>
      <c r="AX235" s="144"/>
      <c r="AY235" s="144"/>
      <c r="AZ235" s="144"/>
      <c r="BA235" s="144"/>
      <c r="BB235" s="144"/>
      <c r="BC235" s="144"/>
      <c r="BD235" s="144"/>
      <c r="BE235" s="144"/>
      <c r="BF235" s="144"/>
      <c r="BG235" s="144"/>
      <c r="BH235" s="144"/>
      <c r="BI235" s="144"/>
      <c r="BJ235" s="144"/>
      <c r="BK235" s="144"/>
      <c r="BL235" s="144"/>
      <c r="BM235" s="144"/>
      <c r="BN235" s="144"/>
      <c r="BO235" s="144"/>
      <c r="BP235" s="144"/>
      <c r="BQ235" s="144"/>
      <c r="BR235" s="144"/>
      <c r="BS235" s="144"/>
      <c r="BT235" s="144"/>
      <c r="BU235" s="144"/>
      <c r="BV235" s="144"/>
      <c r="BW235" s="144"/>
      <c r="BX235" s="144"/>
      <c r="BY235" s="144"/>
      <c r="BZ235" s="144"/>
      <c r="CA235" s="144"/>
      <c r="CB235" s="144"/>
      <c r="CC235" s="144"/>
      <c r="CD235" s="144"/>
      <c r="CE235" s="144"/>
      <c r="CF235" s="144"/>
      <c r="CG235" s="144"/>
      <c r="CH235" s="144"/>
      <c r="CI235" s="144"/>
      <c r="CJ235" s="144"/>
      <c r="CK235" s="144"/>
      <c r="CL235" s="122"/>
      <c r="CM235" s="44"/>
      <c r="CN235" s="44"/>
      <c r="CO235" s="44"/>
      <c r="CP235" s="5"/>
      <c r="CQ235" s="5"/>
      <c r="CR235" s="5"/>
      <c r="CS235" s="5"/>
      <c r="CT235" s="5"/>
    </row>
    <row r="236" spans="5:102" ht="5.45" hidden="1" customHeight="1" x14ac:dyDescent="0.15">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4"/>
      <c r="CF236" s="144"/>
      <c r="CG236" s="144"/>
      <c r="CH236" s="144"/>
      <c r="CI236" s="144"/>
      <c r="CJ236" s="144"/>
      <c r="CK236" s="144"/>
      <c r="CL236" s="122"/>
      <c r="CM236" s="44"/>
      <c r="CN236" s="44"/>
      <c r="CO236" s="44"/>
      <c r="CP236" s="5"/>
      <c r="CQ236" s="5"/>
      <c r="CR236" s="5"/>
      <c r="CS236" s="5"/>
      <c r="CT236" s="5"/>
    </row>
    <row r="237" spans="5:102" ht="8.1" hidden="1" customHeight="1" x14ac:dyDescent="0.15">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4"/>
      <c r="AY237" s="144"/>
      <c r="AZ237" s="144"/>
      <c r="BA237" s="144"/>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4"/>
      <c r="CF237" s="144"/>
      <c r="CG237" s="144"/>
      <c r="CH237" s="144"/>
      <c r="CI237" s="144"/>
      <c r="CJ237" s="144"/>
      <c r="CK237" s="144"/>
      <c r="CL237" s="122"/>
      <c r="CM237" s="44"/>
      <c r="CN237" s="44"/>
      <c r="CO237" s="44"/>
      <c r="CP237" s="5"/>
      <c r="CQ237" s="5"/>
      <c r="CR237" s="5"/>
      <c r="CS237" s="5"/>
      <c r="CT237" s="5"/>
    </row>
    <row r="238" spans="5:102" ht="8.1" hidden="1" customHeight="1" x14ac:dyDescent="0.15">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4"/>
      <c r="AY238" s="144"/>
      <c r="AZ238" s="144"/>
      <c r="BA238" s="144"/>
      <c r="BB238" s="144"/>
      <c r="BC238" s="144"/>
      <c r="BD238" s="144"/>
      <c r="BE238" s="144"/>
      <c r="BF238" s="144"/>
      <c r="BG238" s="144"/>
      <c r="BH238" s="144"/>
      <c r="BI238" s="144"/>
      <c r="BJ238" s="144"/>
      <c r="BK238" s="144"/>
      <c r="BL238" s="144"/>
      <c r="BM238" s="144"/>
      <c r="BN238" s="144"/>
      <c r="BO238" s="144"/>
      <c r="BP238" s="144"/>
      <c r="BQ238" s="144"/>
      <c r="BR238" s="144"/>
      <c r="BS238" s="144"/>
      <c r="BT238" s="144"/>
      <c r="BU238" s="144"/>
      <c r="BV238" s="144"/>
      <c r="BW238" s="144"/>
      <c r="BX238" s="144"/>
      <c r="BY238" s="144"/>
      <c r="BZ238" s="144"/>
      <c r="CA238" s="144"/>
      <c r="CB238" s="144"/>
      <c r="CC238" s="144"/>
      <c r="CD238" s="144"/>
      <c r="CE238" s="144"/>
      <c r="CF238" s="144"/>
      <c r="CG238" s="144"/>
      <c r="CH238" s="144"/>
      <c r="CI238" s="144"/>
      <c r="CJ238" s="144"/>
      <c r="CK238" s="144"/>
      <c r="CL238" s="122"/>
      <c r="CM238" s="44"/>
      <c r="CN238" s="44"/>
      <c r="CO238" s="44"/>
      <c r="CQ238" s="5"/>
      <c r="CR238" s="5"/>
      <c r="CS238" s="5"/>
      <c r="CT238" s="5"/>
    </row>
    <row r="239" spans="5:102" ht="8.1" hidden="1" customHeight="1" x14ac:dyDescent="0.15">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22"/>
      <c r="CM239" s="44"/>
      <c r="CN239" s="44"/>
      <c r="CO239" s="44"/>
      <c r="CR239" s="5"/>
      <c r="CS239" s="5"/>
      <c r="CT239" s="5"/>
    </row>
    <row r="240" spans="5:102" ht="8.1" hidden="1" customHeight="1" x14ac:dyDescent="0.15">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22"/>
      <c r="CM240" s="44"/>
      <c r="CN240" s="44"/>
      <c r="CO240" s="44"/>
      <c r="CR240" s="5"/>
      <c r="CS240" s="5"/>
      <c r="CT240" s="5"/>
    </row>
    <row r="241" spans="5:98" ht="8.1" hidden="1" customHeight="1" x14ac:dyDescent="0.15">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4"/>
      <c r="AY241" s="144"/>
      <c r="AZ241" s="144"/>
      <c r="BA241" s="144"/>
      <c r="BB241" s="144"/>
      <c r="BC241" s="144"/>
      <c r="BD241" s="144"/>
      <c r="BE241" s="144"/>
      <c r="BF241" s="144"/>
      <c r="BG241" s="144"/>
      <c r="BH241" s="144"/>
      <c r="BI241" s="144"/>
      <c r="BJ241" s="144"/>
      <c r="BK241" s="144"/>
      <c r="BL241" s="144"/>
      <c r="BM241" s="144"/>
      <c r="BN241" s="144"/>
      <c r="BO241" s="144"/>
      <c r="BP241" s="144"/>
      <c r="BQ241" s="144"/>
      <c r="BR241" s="144"/>
      <c r="BS241" s="144"/>
      <c r="BT241" s="144"/>
      <c r="BU241" s="144"/>
      <c r="BV241" s="144"/>
      <c r="BW241" s="144"/>
      <c r="BX241" s="144"/>
      <c r="BY241" s="144"/>
      <c r="BZ241" s="144"/>
      <c r="CA241" s="144"/>
      <c r="CB241" s="144"/>
      <c r="CC241" s="144"/>
      <c r="CD241" s="144"/>
      <c r="CE241" s="144"/>
      <c r="CF241" s="144"/>
      <c r="CG241" s="144"/>
      <c r="CH241" s="144"/>
      <c r="CI241" s="144"/>
      <c r="CJ241" s="144"/>
      <c r="CK241" s="144"/>
      <c r="CL241" s="122"/>
      <c r="CM241" s="44"/>
      <c r="CN241" s="44"/>
      <c r="CO241" s="44"/>
      <c r="CR241" s="5"/>
      <c r="CS241" s="5"/>
      <c r="CT241" s="5"/>
    </row>
    <row r="242" spans="5:98" ht="8.1" hidden="1" customHeight="1" x14ac:dyDescent="0.15">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4"/>
      <c r="AY242" s="144"/>
      <c r="AZ242" s="144"/>
      <c r="BA242" s="144"/>
      <c r="BB242" s="144"/>
      <c r="BC242" s="144"/>
      <c r="BD242" s="144"/>
      <c r="BE242" s="144"/>
      <c r="BF242" s="144"/>
      <c r="BG242" s="144"/>
      <c r="BH242" s="144"/>
      <c r="BI242" s="144"/>
      <c r="BJ242" s="144"/>
      <c r="BK242" s="144"/>
      <c r="BL242" s="144"/>
      <c r="BM242" s="144"/>
      <c r="BN242" s="144"/>
      <c r="BO242" s="144"/>
      <c r="BP242" s="144"/>
      <c r="BQ242" s="144"/>
      <c r="BR242" s="144"/>
      <c r="BS242" s="144"/>
      <c r="BT242" s="144"/>
      <c r="BU242" s="144"/>
      <c r="BV242" s="144"/>
      <c r="BW242" s="144"/>
      <c r="BX242" s="144"/>
      <c r="BY242" s="144"/>
      <c r="BZ242" s="144"/>
      <c r="CA242" s="144"/>
      <c r="CB242" s="144"/>
      <c r="CC242" s="144"/>
      <c r="CD242" s="144"/>
      <c r="CE242" s="144"/>
      <c r="CF242" s="144"/>
      <c r="CG242" s="144"/>
      <c r="CH242" s="144"/>
      <c r="CI242" s="144"/>
      <c r="CJ242" s="144"/>
      <c r="CK242" s="144"/>
      <c r="CL242" s="122"/>
      <c r="CM242" s="44"/>
      <c r="CN242" s="44"/>
      <c r="CO242" s="44"/>
      <c r="CR242" s="5"/>
      <c r="CS242" s="5"/>
      <c r="CT242" s="5"/>
    </row>
    <row r="243" spans="5:98" ht="8.1" hidden="1" customHeight="1" x14ac:dyDescent="0.15">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4"/>
      <c r="AY243" s="144"/>
      <c r="AZ243" s="144"/>
      <c r="BA243" s="144"/>
      <c r="BB243" s="144"/>
      <c r="BC243" s="144"/>
      <c r="BD243" s="144"/>
      <c r="BE243" s="144"/>
      <c r="BF243" s="144"/>
      <c r="BG243" s="144"/>
      <c r="BH243" s="144"/>
      <c r="BI243" s="144"/>
      <c r="BJ243" s="144"/>
      <c r="BK243" s="144"/>
      <c r="BL243" s="144"/>
      <c r="BM243" s="144"/>
      <c r="BN243" s="144"/>
      <c r="BO243" s="144"/>
      <c r="BP243" s="144"/>
      <c r="BQ243" s="144"/>
      <c r="BR243" s="144"/>
      <c r="BS243" s="144"/>
      <c r="BT243" s="144"/>
      <c r="BU243" s="144"/>
      <c r="BV243" s="144"/>
      <c r="BW243" s="144"/>
      <c r="BX243" s="144"/>
      <c r="BY243" s="144"/>
      <c r="BZ243" s="144"/>
      <c r="CA243" s="144"/>
      <c r="CB243" s="144"/>
      <c r="CC243" s="144"/>
      <c r="CD243" s="144"/>
      <c r="CE243" s="144"/>
      <c r="CF243" s="144"/>
      <c r="CG243" s="144"/>
      <c r="CH243" s="144"/>
      <c r="CI243" s="144"/>
      <c r="CJ243" s="144"/>
      <c r="CK243" s="144"/>
      <c r="CL243" s="122"/>
      <c r="CM243" s="44"/>
      <c r="CN243" s="44"/>
      <c r="CO243" s="44"/>
      <c r="CR243" s="5"/>
      <c r="CS243" s="5"/>
    </row>
    <row r="244" spans="5:98" ht="8.1" hidden="1" customHeight="1" x14ac:dyDescent="0.15">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4"/>
      <c r="AL244" s="144"/>
      <c r="AM244" s="144"/>
      <c r="AN244" s="144"/>
      <c r="AO244" s="144"/>
      <c r="AP244" s="144"/>
      <c r="AQ244" s="144"/>
      <c r="AR244" s="144"/>
      <c r="AS244" s="144"/>
      <c r="AT244" s="144"/>
      <c r="AU244" s="144"/>
      <c r="AV244" s="144"/>
      <c r="AW244" s="144"/>
      <c r="AX244" s="144"/>
      <c r="AY244" s="144"/>
      <c r="AZ244" s="144"/>
      <c r="BA244" s="144"/>
      <c r="BB244" s="144"/>
      <c r="BC244" s="144"/>
      <c r="BD244" s="144"/>
      <c r="BE244" s="144"/>
      <c r="BF244" s="144"/>
      <c r="BG244" s="144"/>
      <c r="BH244" s="144"/>
      <c r="BI244" s="144"/>
      <c r="BJ244" s="144"/>
      <c r="BK244" s="144"/>
      <c r="BL244" s="144"/>
      <c r="BM244" s="144"/>
      <c r="BN244" s="144"/>
      <c r="BO244" s="144"/>
      <c r="BP244" s="144"/>
      <c r="BQ244" s="144"/>
      <c r="BR244" s="144"/>
      <c r="BS244" s="144"/>
      <c r="BT244" s="144"/>
      <c r="BU244" s="144"/>
      <c r="BV244" s="144"/>
      <c r="BW244" s="144"/>
      <c r="BX244" s="144"/>
      <c r="BY244" s="144"/>
      <c r="BZ244" s="144"/>
      <c r="CA244" s="144"/>
      <c r="CB244" s="144"/>
      <c r="CC244" s="144"/>
      <c r="CD244" s="144"/>
      <c r="CE244" s="144"/>
      <c r="CF244" s="144"/>
      <c r="CG244" s="144"/>
      <c r="CH244" s="144"/>
      <c r="CI244" s="144"/>
      <c r="CJ244" s="144"/>
      <c r="CK244" s="144"/>
      <c r="CL244" s="122"/>
    </row>
    <row r="245" spans="5:98" ht="8.1" hidden="1" customHeight="1" x14ac:dyDescent="0.15">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22"/>
    </row>
    <row r="246" spans="5:98" ht="8.1" hidden="1" customHeight="1" x14ac:dyDescent="0.15">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22"/>
    </row>
    <row r="247" spans="5:98" ht="8.1" hidden="1" customHeight="1" x14ac:dyDescent="0.15">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22"/>
    </row>
    <row r="248" spans="5:98" ht="8.1" hidden="1" customHeight="1" x14ac:dyDescent="0.15">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22"/>
    </row>
    <row r="249" spans="5:98" ht="8.1" hidden="1" customHeight="1" x14ac:dyDescent="0.15">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22"/>
    </row>
    <row r="250" spans="5:98" ht="8.1" hidden="1" customHeight="1" x14ac:dyDescent="0.15">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row>
    <row r="251" spans="5:98" ht="8.1" hidden="1" customHeight="1" x14ac:dyDescent="0.15">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4"/>
      <c r="AY251" s="144"/>
      <c r="AZ251" s="144"/>
      <c r="BA251" s="144"/>
      <c r="BB251" s="144"/>
      <c r="BC251" s="144"/>
      <c r="BD251" s="144"/>
      <c r="BE251" s="144"/>
      <c r="BF251" s="144"/>
      <c r="BG251" s="144"/>
      <c r="BH251" s="144"/>
      <c r="BI251" s="144"/>
      <c r="BJ251" s="144"/>
      <c r="BK251" s="144"/>
      <c r="BL251" s="144"/>
      <c r="BM251" s="144"/>
      <c r="BN251" s="144"/>
      <c r="BO251" s="144"/>
      <c r="BP251" s="144"/>
      <c r="BQ251" s="144"/>
      <c r="BR251" s="144"/>
      <c r="BS251" s="144"/>
      <c r="BT251" s="144"/>
      <c r="BU251" s="144"/>
      <c r="BV251" s="144"/>
      <c r="BW251" s="144"/>
      <c r="BX251" s="144"/>
      <c r="BY251" s="144"/>
      <c r="BZ251" s="144"/>
      <c r="CA251" s="144"/>
      <c r="CB251" s="144"/>
      <c r="CC251" s="144"/>
      <c r="CD251" s="144"/>
      <c r="CE251" s="144"/>
      <c r="CF251" s="144"/>
      <c r="CG251" s="144"/>
      <c r="CH251" s="144"/>
      <c r="CI251" s="144"/>
      <c r="CJ251" s="144"/>
      <c r="CK251" s="144"/>
      <c r="CL251" s="144"/>
    </row>
    <row r="252" spans="5:98" ht="8.1" hidden="1" customHeight="1" x14ac:dyDescent="0.15">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BP252" s="144"/>
      <c r="BQ252" s="144"/>
      <c r="BR252" s="144"/>
      <c r="BS252" s="144"/>
      <c r="BT252" s="144"/>
      <c r="BU252" s="144"/>
      <c r="BV252" s="144"/>
      <c r="BW252" s="144"/>
      <c r="BX252" s="144"/>
      <c r="BY252" s="144"/>
      <c r="BZ252" s="144"/>
      <c r="CA252" s="144"/>
      <c r="CB252" s="144"/>
      <c r="CC252" s="144"/>
      <c r="CD252" s="144"/>
      <c r="CE252" s="144"/>
      <c r="CF252" s="144"/>
      <c r="CG252" s="144"/>
      <c r="CH252" s="144"/>
      <c r="CI252" s="144"/>
      <c r="CJ252" s="144"/>
      <c r="CK252" s="144"/>
      <c r="CL252" s="144"/>
    </row>
    <row r="253" spans="5:98" ht="8.1" hidden="1" customHeight="1" x14ac:dyDescent="0.15">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BP253" s="144"/>
      <c r="BQ253" s="144"/>
      <c r="BR253" s="144"/>
      <c r="BS253" s="144"/>
      <c r="BT253" s="144"/>
      <c r="BU253" s="144"/>
      <c r="BV253" s="144"/>
      <c r="BW253" s="144"/>
      <c r="BX253" s="144"/>
      <c r="BY253" s="144"/>
      <c r="BZ253" s="144"/>
      <c r="CA253" s="144"/>
      <c r="CB253" s="144"/>
      <c r="CC253" s="144"/>
      <c r="CD253" s="144"/>
      <c r="CE253" s="144"/>
      <c r="CF253" s="144"/>
      <c r="CG253" s="144"/>
      <c r="CH253" s="144"/>
      <c r="CI253" s="144"/>
      <c r="CJ253" s="144"/>
      <c r="CK253" s="144"/>
      <c r="CL253" s="144"/>
    </row>
    <row r="254" spans="5:98" ht="8.1" hidden="1" customHeight="1" x14ac:dyDescent="0.15">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row>
    <row r="255" spans="5:98" ht="8.1" hidden="1" customHeight="1" x14ac:dyDescent="0.15">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BP255" s="144"/>
      <c r="BQ255" s="144"/>
      <c r="BR255" s="144"/>
      <c r="BS255" s="144"/>
      <c r="BT255" s="144"/>
      <c r="BU255" s="144"/>
      <c r="BV255" s="144"/>
      <c r="BW255" s="144"/>
      <c r="BX255" s="144"/>
      <c r="BY255" s="144"/>
      <c r="BZ255" s="144"/>
      <c r="CA255" s="144"/>
      <c r="CB255" s="144"/>
      <c r="CC255" s="144"/>
      <c r="CD255" s="144"/>
      <c r="CE255" s="144"/>
      <c r="CF255" s="144"/>
      <c r="CG255" s="144"/>
      <c r="CH255" s="144"/>
      <c r="CI255" s="144"/>
      <c r="CJ255" s="144"/>
      <c r="CK255" s="144"/>
      <c r="CL255" s="144"/>
    </row>
    <row r="256" spans="5:98" ht="8.1" hidden="1" customHeight="1" x14ac:dyDescent="0.15">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row>
    <row r="257" spans="5:90" ht="8.1" hidden="1" customHeight="1" x14ac:dyDescent="0.15">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BP257" s="144"/>
      <c r="BQ257" s="144"/>
      <c r="BR257" s="144"/>
      <c r="BS257" s="144"/>
      <c r="BT257" s="144"/>
      <c r="BU257" s="144"/>
      <c r="BV257" s="144"/>
      <c r="BW257" s="144"/>
      <c r="BX257" s="144"/>
      <c r="BY257" s="144"/>
      <c r="BZ257" s="144"/>
      <c r="CA257" s="144"/>
      <c r="CB257" s="144"/>
      <c r="CC257" s="144"/>
      <c r="CD257" s="144"/>
      <c r="CE257" s="144"/>
      <c r="CF257" s="144"/>
      <c r="CG257" s="144"/>
      <c r="CH257" s="144"/>
      <c r="CI257" s="144"/>
      <c r="CJ257" s="144"/>
      <c r="CK257" s="144"/>
      <c r="CL257" s="144"/>
    </row>
    <row r="258" spans="5:90" ht="8.1" hidden="1" customHeight="1" x14ac:dyDescent="0.15">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BP258" s="144"/>
      <c r="BQ258" s="144"/>
      <c r="BR258" s="144"/>
      <c r="BS258" s="144"/>
      <c r="BT258" s="144"/>
      <c r="BU258" s="144"/>
      <c r="BV258" s="144"/>
      <c r="BW258" s="144"/>
      <c r="BX258" s="144"/>
      <c r="BY258" s="144"/>
      <c r="BZ258" s="144"/>
      <c r="CA258" s="144"/>
      <c r="CB258" s="144"/>
      <c r="CC258" s="144"/>
      <c r="CD258" s="144"/>
      <c r="CE258" s="144"/>
      <c r="CF258" s="144"/>
      <c r="CG258" s="144"/>
      <c r="CH258" s="144"/>
      <c r="CI258" s="144"/>
      <c r="CJ258" s="144"/>
      <c r="CK258" s="144"/>
      <c r="CL258" s="144"/>
    </row>
    <row r="259" spans="5:90" ht="8.1" hidden="1" customHeight="1" x14ac:dyDescent="0.15">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BP259" s="144"/>
      <c r="BQ259" s="144"/>
      <c r="BR259" s="144"/>
      <c r="BS259" s="144"/>
      <c r="BT259" s="144"/>
      <c r="BU259" s="144"/>
      <c r="BV259" s="144"/>
      <c r="BW259" s="144"/>
      <c r="BX259" s="144"/>
      <c r="BY259" s="144"/>
      <c r="BZ259" s="144"/>
      <c r="CA259" s="144"/>
      <c r="CB259" s="144"/>
      <c r="CC259" s="144"/>
      <c r="CD259" s="144"/>
      <c r="CE259" s="144"/>
      <c r="CF259" s="144"/>
      <c r="CG259" s="144"/>
      <c r="CH259" s="144"/>
      <c r="CI259" s="144"/>
      <c r="CJ259" s="144"/>
      <c r="CK259" s="144"/>
      <c r="CL259" s="144"/>
    </row>
    <row r="260" spans="5:90" ht="8.1" hidden="1" customHeight="1" x14ac:dyDescent="0.15">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BP260" s="144"/>
      <c r="BQ260" s="144"/>
      <c r="BR260" s="144"/>
      <c r="BS260" s="144"/>
      <c r="BT260" s="144"/>
      <c r="BU260" s="144"/>
      <c r="BV260" s="144"/>
      <c r="BW260" s="144"/>
      <c r="BX260" s="144"/>
      <c r="BY260" s="144"/>
      <c r="BZ260" s="144"/>
      <c r="CA260" s="144"/>
      <c r="CB260" s="144"/>
      <c r="CC260" s="144"/>
      <c r="CD260" s="144"/>
      <c r="CE260" s="144"/>
      <c r="CF260" s="144"/>
      <c r="CG260" s="144"/>
      <c r="CH260" s="144"/>
      <c r="CI260" s="144"/>
      <c r="CJ260" s="144"/>
      <c r="CK260" s="144"/>
      <c r="CL260" s="144"/>
    </row>
    <row r="261" spans="5:90" ht="8.1" hidden="1" customHeight="1" x14ac:dyDescent="0.15">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row>
    <row r="262" spans="5:90" ht="8.1" hidden="1" customHeight="1" x14ac:dyDescent="0.15">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row>
    <row r="263" spans="5:90" ht="8.1" hidden="1" customHeight="1" x14ac:dyDescent="0.15">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row>
    <row r="264" spans="5:90" ht="8.1" hidden="1" customHeight="1" x14ac:dyDescent="0.15">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row>
    <row r="265" spans="5:90" ht="8.1" hidden="1" customHeight="1" x14ac:dyDescent="0.15">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BP265" s="144"/>
      <c r="BQ265" s="144"/>
      <c r="BR265" s="144"/>
      <c r="BS265" s="144"/>
      <c r="BT265" s="144"/>
      <c r="BU265" s="144"/>
      <c r="BV265" s="144"/>
      <c r="BW265" s="144"/>
      <c r="BX265" s="144"/>
      <c r="BY265" s="144"/>
      <c r="BZ265" s="144"/>
      <c r="CA265" s="144"/>
      <c r="CB265" s="144"/>
      <c r="CC265" s="144"/>
      <c r="CD265" s="144"/>
      <c r="CE265" s="144"/>
      <c r="CF265" s="144"/>
      <c r="CG265" s="144"/>
      <c r="CH265" s="144"/>
      <c r="CI265" s="144"/>
      <c r="CJ265" s="144"/>
      <c r="CK265" s="144"/>
      <c r="CL265" s="144"/>
    </row>
    <row r="266" spans="5:90" ht="8.1" hidden="1" customHeight="1" x14ac:dyDescent="0.15">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row>
    <row r="267" spans="5:90" ht="8.1" hidden="1" customHeight="1" x14ac:dyDescent="0.15">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row>
    <row r="268" spans="5:90" ht="8.1" hidden="1" customHeight="1" x14ac:dyDescent="0.15">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BP268" s="144"/>
      <c r="BQ268" s="144"/>
      <c r="BR268" s="144"/>
      <c r="BS268" s="144"/>
      <c r="BT268" s="144"/>
      <c r="BU268" s="144"/>
      <c r="BV268" s="144"/>
      <c r="BW268" s="144"/>
      <c r="BX268" s="144"/>
      <c r="BY268" s="144"/>
      <c r="BZ268" s="144"/>
      <c r="CA268" s="144"/>
      <c r="CB268" s="144"/>
      <c r="CC268" s="144"/>
      <c r="CD268" s="144"/>
      <c r="CE268" s="144"/>
      <c r="CF268" s="144"/>
      <c r="CG268" s="144"/>
      <c r="CH268" s="144"/>
      <c r="CI268" s="144"/>
      <c r="CJ268" s="144"/>
      <c r="CK268" s="144"/>
      <c r="CL268" s="144"/>
    </row>
    <row r="269" spans="5:90" ht="8.1" hidden="1" customHeight="1" x14ac:dyDescent="0.15">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row>
    <row r="270" spans="5:90" ht="8.1" hidden="1" customHeight="1" x14ac:dyDescent="0.15">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4"/>
      <c r="AL270" s="144"/>
      <c r="AM270" s="144"/>
      <c r="AN270" s="144"/>
      <c r="AO270" s="144"/>
      <c r="AP270" s="144"/>
      <c r="AQ270" s="144"/>
      <c r="AR270" s="144"/>
      <c r="AS270" s="144"/>
      <c r="AT270" s="144"/>
      <c r="AU270" s="144"/>
      <c r="AV270" s="144"/>
      <c r="AW270" s="144"/>
      <c r="AX270" s="144"/>
      <c r="AY270" s="144"/>
      <c r="AZ270" s="144"/>
      <c r="BA270" s="144"/>
      <c r="BB270" s="144"/>
      <c r="BC270" s="144"/>
      <c r="BD270" s="144"/>
      <c r="BE270" s="144"/>
      <c r="BF270" s="144"/>
      <c r="BG270" s="144"/>
      <c r="BH270" s="144"/>
      <c r="BI270" s="144"/>
      <c r="BJ270" s="144"/>
      <c r="BK270" s="144"/>
      <c r="BL270" s="144"/>
      <c r="BM270" s="144"/>
      <c r="BN270" s="144"/>
      <c r="BO270" s="144"/>
      <c r="BP270" s="144"/>
      <c r="BQ270" s="144"/>
      <c r="BR270" s="144"/>
      <c r="BS270" s="144"/>
      <c r="BT270" s="144"/>
      <c r="BU270" s="144"/>
      <c r="BV270" s="144"/>
      <c r="BW270" s="144"/>
      <c r="BX270" s="144"/>
      <c r="BY270" s="144"/>
      <c r="BZ270" s="144"/>
      <c r="CA270" s="144"/>
      <c r="CB270" s="144"/>
      <c r="CC270" s="144"/>
      <c r="CD270" s="144"/>
      <c r="CE270" s="144"/>
      <c r="CF270" s="144"/>
      <c r="CG270" s="144"/>
      <c r="CH270" s="144"/>
      <c r="CI270" s="144"/>
      <c r="CJ270" s="144"/>
      <c r="CK270" s="144"/>
      <c r="CL270" s="144"/>
    </row>
    <row r="271" spans="5:90" ht="8.1" hidden="1" customHeight="1" x14ac:dyDescent="0.15">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4"/>
      <c r="AL271" s="144"/>
      <c r="AM271" s="144"/>
      <c r="AN271" s="144"/>
      <c r="AO271" s="144"/>
      <c r="AP271" s="144"/>
      <c r="AQ271" s="144"/>
      <c r="AR271" s="144"/>
      <c r="AS271" s="144"/>
      <c r="AT271" s="144"/>
      <c r="AU271" s="144"/>
      <c r="AV271" s="144"/>
      <c r="AW271" s="144"/>
      <c r="AX271" s="144"/>
      <c r="AY271" s="144"/>
      <c r="AZ271" s="144"/>
      <c r="BA271" s="144"/>
      <c r="BB271" s="144"/>
      <c r="BC271" s="144"/>
      <c r="BD271" s="144"/>
      <c r="BE271" s="144"/>
      <c r="BF271" s="144"/>
      <c r="BG271" s="144"/>
      <c r="BH271" s="144"/>
      <c r="BI271" s="144"/>
      <c r="BJ271" s="144"/>
      <c r="BK271" s="144"/>
      <c r="BL271" s="144"/>
      <c r="BM271" s="144"/>
      <c r="BN271" s="144"/>
      <c r="BO271" s="144"/>
      <c r="BP271" s="144"/>
      <c r="BQ271" s="144"/>
      <c r="BR271" s="144"/>
      <c r="BS271" s="144"/>
      <c r="BT271" s="144"/>
      <c r="BU271" s="144"/>
      <c r="BV271" s="144"/>
      <c r="BW271" s="144"/>
      <c r="BX271" s="144"/>
      <c r="BY271" s="144"/>
      <c r="BZ271" s="144"/>
      <c r="CA271" s="144"/>
      <c r="CB271" s="144"/>
      <c r="CC271" s="144"/>
      <c r="CD271" s="144"/>
      <c r="CE271" s="144"/>
      <c r="CF271" s="144"/>
      <c r="CG271" s="144"/>
      <c r="CH271" s="144"/>
      <c r="CI271" s="144"/>
      <c r="CJ271" s="144"/>
      <c r="CK271" s="144"/>
      <c r="CL271" s="144"/>
    </row>
    <row r="272" spans="5:90" ht="8.1" hidden="1" customHeight="1" x14ac:dyDescent="0.15">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4"/>
      <c r="AL272" s="144"/>
      <c r="AM272" s="144"/>
      <c r="AN272" s="144"/>
      <c r="AO272" s="144"/>
      <c r="AP272" s="144"/>
      <c r="AQ272" s="144"/>
      <c r="AR272" s="144"/>
      <c r="AS272" s="144"/>
      <c r="AT272" s="144"/>
      <c r="AU272" s="144"/>
      <c r="AV272" s="144"/>
      <c r="AW272" s="144"/>
      <c r="AX272" s="144"/>
      <c r="AY272" s="144"/>
      <c r="AZ272" s="144"/>
      <c r="BA272" s="144"/>
      <c r="BB272" s="144"/>
      <c r="BC272" s="144"/>
      <c r="BD272" s="144"/>
      <c r="BE272" s="144"/>
      <c r="BF272" s="144"/>
      <c r="BG272" s="144"/>
      <c r="BH272" s="144"/>
      <c r="BI272" s="144"/>
      <c r="BJ272" s="144"/>
      <c r="BK272" s="144"/>
      <c r="BL272" s="144"/>
      <c r="BM272" s="144"/>
      <c r="BN272" s="144"/>
      <c r="BO272" s="144"/>
      <c r="BP272" s="144"/>
      <c r="BQ272" s="144"/>
      <c r="BR272" s="144"/>
      <c r="BS272" s="144"/>
      <c r="BT272" s="144"/>
      <c r="BU272" s="144"/>
      <c r="BV272" s="144"/>
      <c r="BW272" s="144"/>
      <c r="BX272" s="144"/>
      <c r="BY272" s="144"/>
      <c r="BZ272" s="144"/>
      <c r="CA272" s="144"/>
      <c r="CB272" s="144"/>
      <c r="CC272" s="144"/>
      <c r="CD272" s="144"/>
      <c r="CE272" s="144"/>
      <c r="CF272" s="144"/>
      <c r="CG272" s="144"/>
      <c r="CH272" s="144"/>
      <c r="CI272" s="144"/>
      <c r="CJ272" s="144"/>
      <c r="CK272" s="144"/>
      <c r="CL272" s="144"/>
    </row>
    <row r="273" spans="5:90" ht="8.1" hidden="1" customHeight="1" x14ac:dyDescent="0.15">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4"/>
      <c r="AL273" s="144"/>
      <c r="AM273" s="144"/>
      <c r="AN273" s="144"/>
      <c r="AO273" s="144"/>
      <c r="AP273" s="144"/>
      <c r="AQ273" s="144"/>
      <c r="AR273" s="144"/>
      <c r="AS273" s="144"/>
      <c r="AT273" s="144"/>
      <c r="AU273" s="144"/>
      <c r="AV273" s="144"/>
      <c r="AW273" s="144"/>
      <c r="AX273" s="144"/>
      <c r="AY273" s="144"/>
      <c r="AZ273" s="144"/>
      <c r="BA273" s="144"/>
      <c r="BB273" s="144"/>
      <c r="BC273" s="144"/>
      <c r="BD273" s="144"/>
      <c r="BE273" s="144"/>
      <c r="BF273" s="144"/>
      <c r="BG273" s="144"/>
      <c r="BH273" s="144"/>
      <c r="BI273" s="144"/>
      <c r="BJ273" s="144"/>
      <c r="BK273" s="144"/>
      <c r="BL273" s="144"/>
      <c r="BM273" s="144"/>
      <c r="BN273" s="144"/>
      <c r="BO273" s="144"/>
      <c r="BP273" s="144"/>
      <c r="BQ273" s="144"/>
      <c r="BR273" s="144"/>
      <c r="BS273" s="144"/>
      <c r="BT273" s="144"/>
      <c r="BU273" s="144"/>
      <c r="BV273" s="144"/>
      <c r="BW273" s="144"/>
      <c r="BX273" s="144"/>
      <c r="BY273" s="144"/>
      <c r="BZ273" s="144"/>
      <c r="CA273" s="144"/>
      <c r="CB273" s="144"/>
      <c r="CC273" s="144"/>
      <c r="CD273" s="144"/>
      <c r="CE273" s="144"/>
      <c r="CF273" s="144"/>
      <c r="CG273" s="144"/>
      <c r="CH273" s="144"/>
      <c r="CI273" s="144"/>
      <c r="CJ273" s="144"/>
      <c r="CK273" s="144"/>
      <c r="CL273" s="144"/>
    </row>
    <row r="274" spans="5:90" ht="8.1" hidden="1" customHeight="1" x14ac:dyDescent="0.15">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144"/>
      <c r="BI274" s="144"/>
      <c r="BJ274" s="144"/>
      <c r="BK274" s="144"/>
      <c r="BL274" s="144"/>
      <c r="BM274" s="144"/>
      <c r="BN274" s="144"/>
      <c r="BO274" s="144"/>
      <c r="BP274" s="144"/>
      <c r="BQ274" s="144"/>
      <c r="BR274" s="144"/>
      <c r="BS274" s="144"/>
      <c r="BT274" s="144"/>
      <c r="BU274" s="144"/>
      <c r="BV274" s="144"/>
      <c r="BW274" s="144"/>
      <c r="BX274" s="144"/>
      <c r="BY274" s="144"/>
      <c r="BZ274" s="144"/>
      <c r="CA274" s="144"/>
      <c r="CB274" s="144"/>
      <c r="CC274" s="144"/>
      <c r="CD274" s="144"/>
      <c r="CE274" s="144"/>
      <c r="CF274" s="144"/>
      <c r="CG274" s="144"/>
      <c r="CH274" s="144"/>
      <c r="CI274" s="144"/>
      <c r="CJ274" s="144"/>
      <c r="CK274" s="144"/>
      <c r="CL274" s="144"/>
    </row>
    <row r="275" spans="5:90" ht="8.1" hidden="1" customHeight="1" x14ac:dyDescent="0.15">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4"/>
      <c r="AL275" s="144"/>
      <c r="AM275" s="144"/>
      <c r="AN275" s="144"/>
      <c r="AO275" s="144"/>
      <c r="AP275" s="144"/>
      <c r="AQ275" s="144"/>
      <c r="AR275" s="144"/>
      <c r="AS275" s="144"/>
      <c r="AT275" s="144"/>
      <c r="AU275" s="144"/>
      <c r="AV275" s="144"/>
      <c r="AW275" s="144"/>
      <c r="AX275" s="144"/>
      <c r="AY275" s="144"/>
      <c r="AZ275" s="144"/>
      <c r="BA275" s="144"/>
      <c r="BB275" s="144"/>
      <c r="BC275" s="144"/>
      <c r="BD275" s="144"/>
      <c r="BE275" s="144"/>
      <c r="BF275" s="144"/>
      <c r="BG275" s="144"/>
      <c r="BH275" s="144"/>
      <c r="BI275" s="144"/>
      <c r="BJ275" s="144"/>
      <c r="BK275" s="144"/>
      <c r="BL275" s="144"/>
      <c r="BM275" s="144"/>
      <c r="BN275" s="144"/>
      <c r="BO275" s="144"/>
      <c r="BP275" s="144"/>
      <c r="BQ275" s="144"/>
      <c r="BR275" s="144"/>
      <c r="BS275" s="144"/>
      <c r="BT275" s="144"/>
      <c r="BU275" s="144"/>
      <c r="BV275" s="144"/>
      <c r="BW275" s="144"/>
      <c r="BX275" s="144"/>
      <c r="BY275" s="144"/>
      <c r="BZ275" s="144"/>
      <c r="CA275" s="144"/>
      <c r="CB275" s="144"/>
      <c r="CC275" s="144"/>
      <c r="CD275" s="144"/>
      <c r="CE275" s="144"/>
      <c r="CF275" s="144"/>
      <c r="CG275" s="144"/>
      <c r="CH275" s="144"/>
      <c r="CI275" s="144"/>
      <c r="CJ275" s="144"/>
      <c r="CK275" s="144"/>
      <c r="CL275" s="144"/>
    </row>
    <row r="276" spans="5:90" ht="8.1" hidden="1" customHeight="1" x14ac:dyDescent="0.15">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4"/>
      <c r="AL276" s="144"/>
      <c r="AM276" s="144"/>
      <c r="AN276" s="144"/>
      <c r="AO276" s="144"/>
      <c r="AP276" s="144"/>
      <c r="AQ276" s="144"/>
      <c r="AR276" s="144"/>
      <c r="AS276" s="144"/>
      <c r="AT276" s="144"/>
      <c r="AU276" s="144"/>
      <c r="AV276" s="144"/>
      <c r="AW276" s="144"/>
      <c r="AX276" s="144"/>
      <c r="AY276" s="144"/>
      <c r="AZ276" s="144"/>
      <c r="BA276" s="144"/>
      <c r="BB276" s="144"/>
      <c r="BC276" s="144"/>
      <c r="BD276" s="144"/>
      <c r="BE276" s="144"/>
      <c r="BF276" s="144"/>
      <c r="BG276" s="144"/>
      <c r="BH276" s="144"/>
      <c r="BI276" s="144"/>
      <c r="BJ276" s="144"/>
      <c r="BK276" s="144"/>
      <c r="BL276" s="144"/>
      <c r="BM276" s="144"/>
      <c r="BN276" s="144"/>
      <c r="BO276" s="144"/>
      <c r="BP276" s="144"/>
      <c r="BQ276" s="144"/>
      <c r="BR276" s="144"/>
      <c r="BS276" s="144"/>
      <c r="BT276" s="144"/>
      <c r="BU276" s="144"/>
      <c r="BV276" s="144"/>
      <c r="BW276" s="144"/>
      <c r="BX276" s="144"/>
      <c r="BY276" s="144"/>
      <c r="BZ276" s="144"/>
      <c r="CA276" s="144"/>
      <c r="CB276" s="144"/>
      <c r="CC276" s="144"/>
      <c r="CD276" s="144"/>
      <c r="CE276" s="144"/>
      <c r="CF276" s="144"/>
      <c r="CG276" s="144"/>
      <c r="CH276" s="144"/>
      <c r="CI276" s="144"/>
      <c r="CJ276" s="144"/>
      <c r="CK276" s="144"/>
      <c r="CL276" s="144"/>
    </row>
    <row r="277" spans="5:90" ht="8.1" hidden="1" customHeight="1" x14ac:dyDescent="0.15">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144"/>
      <c r="BI277" s="144"/>
      <c r="BJ277" s="144"/>
      <c r="BK277" s="144"/>
      <c r="BL277" s="144"/>
      <c r="BM277" s="144"/>
      <c r="BN277" s="144"/>
      <c r="BO277" s="144"/>
      <c r="BP277" s="144"/>
      <c r="BQ277" s="144"/>
      <c r="BR277" s="144"/>
      <c r="BS277" s="144"/>
      <c r="BT277" s="144"/>
      <c r="BU277" s="144"/>
      <c r="BV277" s="144"/>
      <c r="BW277" s="144"/>
      <c r="BX277" s="144"/>
      <c r="BY277" s="144"/>
      <c r="BZ277" s="144"/>
      <c r="CA277" s="144"/>
      <c r="CB277" s="144"/>
      <c r="CC277" s="144"/>
      <c r="CD277" s="144"/>
      <c r="CE277" s="144"/>
      <c r="CF277" s="144"/>
      <c r="CG277" s="144"/>
      <c r="CH277" s="144"/>
      <c r="CI277" s="144"/>
      <c r="CJ277" s="144"/>
      <c r="CK277" s="144"/>
      <c r="CL277" s="144"/>
    </row>
    <row r="278" spans="5:90" ht="8.1" hidden="1" customHeight="1" x14ac:dyDescent="0.15">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row>
    <row r="279" spans="5:90" ht="8.1" hidden="1" customHeight="1" x14ac:dyDescent="0.15">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4"/>
      <c r="AL279" s="144"/>
      <c r="AM279" s="144"/>
      <c r="AN279" s="144"/>
      <c r="AO279" s="144"/>
      <c r="AP279" s="144"/>
      <c r="AQ279" s="144"/>
      <c r="AR279" s="144"/>
      <c r="AS279" s="144"/>
      <c r="AT279" s="144"/>
      <c r="AU279" s="144"/>
      <c r="AV279" s="144"/>
      <c r="AW279" s="144"/>
      <c r="AX279" s="144"/>
      <c r="AY279" s="144"/>
      <c r="AZ279" s="144"/>
      <c r="BA279" s="144"/>
      <c r="BB279" s="144"/>
      <c r="BC279" s="144"/>
      <c r="BD279" s="144"/>
      <c r="BE279" s="144"/>
      <c r="BF279" s="144"/>
      <c r="BG279" s="144"/>
      <c r="BH279" s="144"/>
      <c r="BI279" s="144"/>
      <c r="BJ279" s="144"/>
      <c r="BK279" s="144"/>
      <c r="BL279" s="144"/>
      <c r="BM279" s="144"/>
      <c r="BN279" s="144"/>
      <c r="BO279" s="144"/>
      <c r="BP279" s="144"/>
      <c r="BQ279" s="144"/>
      <c r="BR279" s="144"/>
      <c r="BS279" s="144"/>
      <c r="BT279" s="144"/>
      <c r="BU279" s="144"/>
      <c r="BV279" s="144"/>
      <c r="BW279" s="144"/>
      <c r="BX279" s="144"/>
      <c r="BY279" s="144"/>
      <c r="BZ279" s="144"/>
      <c r="CA279" s="144"/>
      <c r="CB279" s="144"/>
      <c r="CC279" s="144"/>
      <c r="CD279" s="144"/>
      <c r="CE279" s="144"/>
      <c r="CF279" s="144"/>
      <c r="CG279" s="144"/>
      <c r="CH279" s="144"/>
      <c r="CI279" s="144"/>
      <c r="CJ279" s="144"/>
      <c r="CK279" s="144"/>
      <c r="CL279" s="144"/>
    </row>
    <row r="280" spans="5:90" ht="8.1" hidden="1" customHeight="1" x14ac:dyDescent="0.15">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row>
    <row r="281" spans="5:90" ht="8.1" hidden="1" customHeight="1" x14ac:dyDescent="0.15">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c r="BM281" s="144"/>
      <c r="BN281" s="144"/>
      <c r="BO281" s="144"/>
      <c r="BP281" s="144"/>
      <c r="BQ281" s="144"/>
      <c r="BR281" s="144"/>
      <c r="BS281" s="144"/>
      <c r="BT281" s="144"/>
      <c r="BU281" s="144"/>
      <c r="BV281" s="144"/>
      <c r="BW281" s="144"/>
      <c r="BX281" s="144"/>
      <c r="BY281" s="144"/>
      <c r="BZ281" s="144"/>
      <c r="CA281" s="144"/>
      <c r="CB281" s="144"/>
      <c r="CC281" s="144"/>
      <c r="CD281" s="144"/>
      <c r="CE281" s="144"/>
      <c r="CF281" s="144"/>
      <c r="CG281" s="144"/>
      <c r="CH281" s="144"/>
      <c r="CI281" s="144"/>
      <c r="CJ281" s="144"/>
      <c r="CK281" s="144"/>
      <c r="CL281" s="144"/>
    </row>
    <row r="282" spans="5:90" ht="8.1" hidden="1" customHeight="1" x14ac:dyDescent="0.15">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row>
    <row r="283" spans="5:90" ht="8.1" hidden="1" customHeight="1" x14ac:dyDescent="0.15">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row>
    <row r="284" spans="5:90" ht="8.1" hidden="1" customHeight="1" x14ac:dyDescent="0.15">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row>
    <row r="285" spans="5:90" ht="8.1" hidden="1" customHeight="1" x14ac:dyDescent="0.15">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row>
    <row r="286" spans="5:90" ht="8.1" hidden="1" customHeight="1" x14ac:dyDescent="0.15">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4"/>
      <c r="AL286" s="144"/>
      <c r="AM286" s="144"/>
      <c r="AN286" s="144"/>
      <c r="AO286" s="144"/>
      <c r="AP286" s="144"/>
      <c r="AQ286" s="144"/>
      <c r="AR286" s="144"/>
      <c r="AS286" s="144"/>
      <c r="AT286" s="144"/>
      <c r="AU286" s="144"/>
      <c r="AV286" s="144"/>
      <c r="AW286" s="144"/>
      <c r="AX286" s="144"/>
      <c r="AY286" s="144"/>
      <c r="AZ286" s="144"/>
      <c r="BA286" s="144"/>
      <c r="BB286" s="144"/>
      <c r="BC286" s="144"/>
      <c r="BD286" s="144"/>
      <c r="BE286" s="144"/>
      <c r="BF286" s="144"/>
      <c r="BG286" s="144"/>
      <c r="BH286" s="144"/>
      <c r="BI286" s="144"/>
      <c r="BJ286" s="144"/>
      <c r="BK286" s="144"/>
      <c r="BL286" s="144"/>
      <c r="BM286" s="144"/>
      <c r="BN286" s="144"/>
      <c r="BO286" s="144"/>
      <c r="BP286" s="144"/>
      <c r="BQ286" s="144"/>
      <c r="BR286" s="144"/>
      <c r="BS286" s="144"/>
      <c r="BT286" s="144"/>
      <c r="BU286" s="144"/>
      <c r="BV286" s="144"/>
      <c r="BW286" s="144"/>
      <c r="BX286" s="144"/>
      <c r="BY286" s="144"/>
      <c r="BZ286" s="144"/>
      <c r="CA286" s="144"/>
      <c r="CB286" s="144"/>
      <c r="CC286" s="144"/>
      <c r="CD286" s="144"/>
      <c r="CE286" s="144"/>
      <c r="CF286" s="144"/>
      <c r="CG286" s="144"/>
      <c r="CH286" s="144"/>
      <c r="CI286" s="144"/>
      <c r="CJ286" s="144"/>
      <c r="CK286" s="144"/>
      <c r="CL286" s="144"/>
    </row>
    <row r="287" spans="5:90" ht="8.1" hidden="1" customHeight="1" x14ac:dyDescent="0.15">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4"/>
      <c r="AN287" s="144"/>
      <c r="AO287" s="144"/>
      <c r="AP287" s="144"/>
      <c r="AQ287" s="144"/>
      <c r="AR287" s="144"/>
      <c r="AS287" s="144"/>
      <c r="AT287" s="144"/>
      <c r="AU287" s="144"/>
      <c r="AV287" s="144"/>
      <c r="AW287" s="144"/>
      <c r="AX287" s="144"/>
      <c r="AY287" s="144"/>
      <c r="AZ287" s="144"/>
      <c r="BA287" s="144"/>
      <c r="BB287" s="144"/>
      <c r="BC287" s="144"/>
      <c r="BD287" s="144"/>
      <c r="BE287" s="144"/>
      <c r="BF287" s="144"/>
      <c r="BG287" s="144"/>
      <c r="BH287" s="144"/>
      <c r="BI287" s="144"/>
      <c r="BJ287" s="144"/>
      <c r="BK287" s="144"/>
      <c r="BL287" s="144"/>
      <c r="BM287" s="144"/>
      <c r="BN287" s="144"/>
      <c r="BO287" s="144"/>
      <c r="BP287" s="144"/>
      <c r="BQ287" s="144"/>
      <c r="BR287" s="144"/>
      <c r="BS287" s="144"/>
      <c r="BT287" s="144"/>
      <c r="BU287" s="144"/>
      <c r="BV287" s="144"/>
      <c r="BW287" s="144"/>
      <c r="BX287" s="144"/>
      <c r="BY287" s="144"/>
      <c r="BZ287" s="144"/>
      <c r="CA287" s="144"/>
      <c r="CB287" s="144"/>
      <c r="CC287" s="144"/>
      <c r="CD287" s="144"/>
      <c r="CE287" s="144"/>
      <c r="CF287" s="144"/>
      <c r="CG287" s="144"/>
      <c r="CH287" s="144"/>
      <c r="CI287" s="144"/>
      <c r="CJ287" s="144"/>
      <c r="CK287" s="144"/>
      <c r="CL287" s="144"/>
    </row>
    <row r="288" spans="5:90" ht="8.1" hidden="1" customHeight="1" x14ac:dyDescent="0.15">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4"/>
      <c r="AL288" s="144"/>
      <c r="AM288" s="144"/>
      <c r="AN288" s="144"/>
      <c r="AO288" s="144"/>
      <c r="AP288" s="144"/>
      <c r="AQ288" s="144"/>
      <c r="AR288" s="144"/>
      <c r="AS288" s="144"/>
      <c r="AT288" s="144"/>
      <c r="AU288" s="144"/>
      <c r="AV288" s="144"/>
      <c r="AW288" s="144"/>
      <c r="AX288" s="144"/>
      <c r="AY288" s="144"/>
      <c r="AZ288" s="144"/>
      <c r="BA288" s="144"/>
      <c r="BB288" s="144"/>
      <c r="BC288" s="144"/>
      <c r="BD288" s="144"/>
      <c r="BE288" s="144"/>
      <c r="BF288" s="144"/>
      <c r="BG288" s="144"/>
      <c r="BH288" s="144"/>
      <c r="BI288" s="144"/>
      <c r="BJ288" s="144"/>
      <c r="BK288" s="144"/>
      <c r="BL288" s="144"/>
      <c r="BM288" s="144"/>
      <c r="BN288" s="144"/>
      <c r="BO288" s="144"/>
      <c r="BP288" s="144"/>
      <c r="BQ288" s="144"/>
      <c r="BR288" s="144"/>
      <c r="BS288" s="144"/>
      <c r="BT288" s="144"/>
      <c r="BU288" s="144"/>
      <c r="BV288" s="144"/>
      <c r="BW288" s="144"/>
      <c r="BX288" s="144"/>
      <c r="BY288" s="144"/>
      <c r="BZ288" s="144"/>
      <c r="CA288" s="144"/>
      <c r="CB288" s="144"/>
      <c r="CC288" s="144"/>
      <c r="CD288" s="144"/>
      <c r="CE288" s="144"/>
      <c r="CF288" s="144"/>
      <c r="CG288" s="144"/>
      <c r="CH288" s="144"/>
      <c r="CI288" s="144"/>
      <c r="CJ288" s="144"/>
      <c r="CK288" s="144"/>
      <c r="CL288" s="144"/>
    </row>
    <row r="289" spans="5:90" ht="8.1" hidden="1" customHeight="1" x14ac:dyDescent="0.15">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4"/>
      <c r="AL289" s="144"/>
      <c r="AM289" s="144"/>
      <c r="AN289" s="144"/>
      <c r="AO289" s="144"/>
      <c r="AP289" s="144"/>
      <c r="AQ289" s="144"/>
      <c r="AR289" s="144"/>
      <c r="AS289" s="144"/>
      <c r="AT289" s="144"/>
      <c r="AU289" s="144"/>
      <c r="AV289" s="144"/>
      <c r="AW289" s="144"/>
      <c r="AX289" s="144"/>
      <c r="AY289" s="144"/>
      <c r="AZ289" s="144"/>
      <c r="BA289" s="144"/>
      <c r="BB289" s="144"/>
      <c r="BC289" s="144"/>
      <c r="BD289" s="144"/>
      <c r="BE289" s="144"/>
      <c r="BF289" s="144"/>
      <c r="BG289" s="144"/>
      <c r="BH289" s="144"/>
      <c r="BI289" s="144"/>
      <c r="BJ289" s="144"/>
      <c r="BK289" s="144"/>
      <c r="BL289" s="144"/>
      <c r="BM289" s="144"/>
      <c r="BN289" s="144"/>
      <c r="BO289" s="144"/>
      <c r="BP289" s="144"/>
      <c r="BQ289" s="144"/>
      <c r="BR289" s="144"/>
      <c r="BS289" s="144"/>
      <c r="BT289" s="144"/>
      <c r="BU289" s="144"/>
      <c r="BV289" s="144"/>
      <c r="BW289" s="144"/>
      <c r="BX289" s="144"/>
      <c r="BY289" s="144"/>
      <c r="BZ289" s="144"/>
      <c r="CA289" s="144"/>
      <c r="CB289" s="144"/>
      <c r="CC289" s="144"/>
      <c r="CD289" s="144"/>
      <c r="CE289" s="144"/>
      <c r="CF289" s="144"/>
      <c r="CG289" s="144"/>
      <c r="CH289" s="144"/>
      <c r="CI289" s="144"/>
      <c r="CJ289" s="144"/>
      <c r="CK289" s="144"/>
      <c r="CL289" s="144"/>
    </row>
    <row r="290" spans="5:90" ht="8.1" hidden="1" customHeight="1" x14ac:dyDescent="0.15">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4"/>
      <c r="AL290" s="144"/>
      <c r="AM290" s="144"/>
      <c r="AN290" s="144"/>
      <c r="AO290" s="144"/>
      <c r="AP290" s="144"/>
      <c r="AQ290" s="144"/>
      <c r="AR290" s="144"/>
      <c r="AS290" s="144"/>
      <c r="AT290" s="144"/>
      <c r="AU290" s="144"/>
      <c r="AV290" s="144"/>
      <c r="AW290" s="144"/>
      <c r="AX290" s="144"/>
      <c r="AY290" s="144"/>
      <c r="AZ290" s="144"/>
      <c r="BA290" s="144"/>
      <c r="BB290" s="144"/>
      <c r="BC290" s="144"/>
      <c r="BD290" s="144"/>
      <c r="BE290" s="144"/>
      <c r="BF290" s="144"/>
      <c r="BG290" s="144"/>
      <c r="BH290" s="144"/>
      <c r="BI290" s="144"/>
      <c r="BJ290" s="144"/>
      <c r="BK290" s="144"/>
      <c r="BL290" s="144"/>
      <c r="BM290" s="144"/>
      <c r="BN290" s="144"/>
      <c r="BO290" s="144"/>
      <c r="BP290" s="144"/>
      <c r="BQ290" s="144"/>
      <c r="BR290" s="144"/>
      <c r="BS290" s="144"/>
      <c r="BT290" s="144"/>
      <c r="BU290" s="144"/>
      <c r="BV290" s="144"/>
      <c r="BW290" s="144"/>
      <c r="BX290" s="144"/>
      <c r="BY290" s="144"/>
      <c r="BZ290" s="144"/>
      <c r="CA290" s="144"/>
      <c r="CB290" s="144"/>
      <c r="CC290" s="144"/>
      <c r="CD290" s="144"/>
      <c r="CE290" s="144"/>
      <c r="CF290" s="144"/>
      <c r="CG290" s="144"/>
      <c r="CH290" s="144"/>
      <c r="CI290" s="144"/>
      <c r="CJ290" s="144"/>
      <c r="CK290" s="144"/>
      <c r="CL290" s="144"/>
    </row>
    <row r="291" spans="5:90" ht="8.1" hidden="1" customHeight="1" x14ac:dyDescent="0.15">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c r="AV291" s="144"/>
      <c r="AW291" s="144"/>
      <c r="AX291" s="144"/>
      <c r="AY291" s="144"/>
      <c r="AZ291" s="144"/>
      <c r="BA291" s="144"/>
      <c r="BB291" s="144"/>
      <c r="BC291" s="144"/>
      <c r="BD291" s="144"/>
      <c r="BE291" s="144"/>
      <c r="BF291" s="144"/>
      <c r="BG291" s="144"/>
      <c r="BH291" s="144"/>
      <c r="BI291" s="144"/>
      <c r="BJ291" s="144"/>
      <c r="BK291" s="144"/>
      <c r="BL291" s="144"/>
      <c r="BM291" s="144"/>
      <c r="BN291" s="144"/>
      <c r="BO291" s="144"/>
      <c r="BP291" s="144"/>
      <c r="BQ291" s="144"/>
      <c r="BR291" s="144"/>
      <c r="BS291" s="144"/>
      <c r="BT291" s="144"/>
      <c r="BU291" s="144"/>
      <c r="BV291" s="144"/>
      <c r="BW291" s="144"/>
      <c r="BX291" s="144"/>
      <c r="BY291" s="144"/>
      <c r="BZ291" s="144"/>
      <c r="CA291" s="144"/>
      <c r="CB291" s="144"/>
      <c r="CC291" s="144"/>
      <c r="CD291" s="144"/>
      <c r="CE291" s="144"/>
      <c r="CF291" s="144"/>
      <c r="CG291" s="144"/>
      <c r="CH291" s="144"/>
      <c r="CI291" s="144"/>
      <c r="CJ291" s="144"/>
      <c r="CK291" s="144"/>
      <c r="CL291" s="144"/>
    </row>
    <row r="292" spans="5:90" ht="8.1" hidden="1" customHeight="1" x14ac:dyDescent="0.15">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4"/>
      <c r="AL292" s="144"/>
      <c r="AM292" s="144"/>
      <c r="AN292" s="144"/>
      <c r="AO292" s="144"/>
      <c r="AP292" s="144"/>
      <c r="AQ292" s="144"/>
      <c r="AR292" s="144"/>
      <c r="AS292" s="144"/>
      <c r="AT292" s="144"/>
      <c r="AU292" s="144"/>
      <c r="AV292" s="144"/>
      <c r="AW292" s="144"/>
      <c r="AX292" s="144"/>
      <c r="AY292" s="144"/>
      <c r="AZ292" s="144"/>
      <c r="BA292" s="144"/>
      <c r="BB292" s="144"/>
      <c r="BC292" s="144"/>
      <c r="BD292" s="144"/>
      <c r="BE292" s="144"/>
      <c r="BF292" s="144"/>
      <c r="BG292" s="144"/>
      <c r="BH292" s="144"/>
      <c r="BI292" s="144"/>
      <c r="BJ292" s="144"/>
      <c r="BK292" s="144"/>
      <c r="BL292" s="144"/>
      <c r="BM292" s="144"/>
      <c r="BN292" s="144"/>
      <c r="BO292" s="144"/>
      <c r="BP292" s="144"/>
      <c r="BQ292" s="144"/>
      <c r="BR292" s="144"/>
      <c r="BS292" s="144"/>
      <c r="BT292" s="144"/>
      <c r="BU292" s="144"/>
      <c r="BV292" s="144"/>
      <c r="BW292" s="144"/>
      <c r="BX292" s="144"/>
      <c r="BY292" s="144"/>
      <c r="BZ292" s="144"/>
      <c r="CA292" s="144"/>
      <c r="CB292" s="144"/>
      <c r="CC292" s="144"/>
      <c r="CD292" s="144"/>
      <c r="CE292" s="144"/>
      <c r="CF292" s="144"/>
      <c r="CG292" s="144"/>
      <c r="CH292" s="144"/>
      <c r="CI292" s="144"/>
      <c r="CJ292" s="144"/>
      <c r="CK292" s="144"/>
      <c r="CL292" s="144"/>
    </row>
    <row r="293" spans="5:90" ht="8.1" hidden="1" customHeight="1" x14ac:dyDescent="0.15">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4"/>
      <c r="AL293" s="144"/>
      <c r="AM293" s="144"/>
      <c r="AN293" s="144"/>
      <c r="AO293" s="144"/>
      <c r="AP293" s="144"/>
      <c r="AQ293" s="144"/>
      <c r="AR293" s="144"/>
      <c r="AS293" s="144"/>
      <c r="AT293" s="144"/>
      <c r="AU293" s="144"/>
      <c r="AV293" s="144"/>
      <c r="AW293" s="144"/>
      <c r="AX293" s="144"/>
      <c r="AY293" s="144"/>
      <c r="AZ293" s="144"/>
      <c r="BA293" s="144"/>
      <c r="BB293" s="144"/>
      <c r="BC293" s="144"/>
      <c r="BD293" s="144"/>
      <c r="BE293" s="144"/>
      <c r="BF293" s="144"/>
      <c r="BG293" s="144"/>
      <c r="BH293" s="144"/>
      <c r="BI293" s="144"/>
      <c r="BJ293" s="144"/>
      <c r="BK293" s="144"/>
      <c r="BL293" s="144"/>
      <c r="BM293" s="144"/>
      <c r="BN293" s="144"/>
      <c r="BO293" s="144"/>
      <c r="BP293" s="144"/>
      <c r="BQ293" s="144"/>
      <c r="BR293" s="144"/>
      <c r="BS293" s="144"/>
      <c r="BT293" s="144"/>
      <c r="BU293" s="144"/>
      <c r="BV293" s="144"/>
      <c r="BW293" s="144"/>
      <c r="BX293" s="144"/>
      <c r="BY293" s="144"/>
      <c r="BZ293" s="144"/>
      <c r="CA293" s="144"/>
      <c r="CB293" s="144"/>
      <c r="CC293" s="144"/>
      <c r="CD293" s="144"/>
      <c r="CE293" s="144"/>
      <c r="CF293" s="144"/>
      <c r="CG293" s="144"/>
      <c r="CH293" s="144"/>
      <c r="CI293" s="144"/>
      <c r="CJ293" s="144"/>
      <c r="CK293" s="144"/>
      <c r="CL293" s="144"/>
    </row>
    <row r="294" spans="5:90" ht="8.1" hidden="1" customHeight="1" x14ac:dyDescent="0.15">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4"/>
      <c r="BS294" s="144"/>
      <c r="BT294" s="144"/>
      <c r="BU294" s="144"/>
      <c r="BV294" s="144"/>
      <c r="BW294" s="144"/>
      <c r="BX294" s="144"/>
      <c r="BY294" s="144"/>
      <c r="BZ294" s="144"/>
      <c r="CA294" s="144"/>
      <c r="CB294" s="144"/>
      <c r="CC294" s="144"/>
      <c r="CD294" s="144"/>
      <c r="CE294" s="144"/>
      <c r="CF294" s="144"/>
      <c r="CG294" s="144"/>
      <c r="CH294" s="144"/>
      <c r="CI294" s="144"/>
      <c r="CJ294" s="144"/>
      <c r="CK294" s="144"/>
      <c r="CL294" s="144"/>
    </row>
    <row r="295" spans="5:90" ht="8.1" hidden="1" customHeight="1" x14ac:dyDescent="0.15">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4"/>
      <c r="AL295" s="144"/>
      <c r="AM295" s="144"/>
      <c r="AN295" s="144"/>
      <c r="AO295" s="144"/>
      <c r="AP295" s="144"/>
      <c r="AQ295" s="144"/>
      <c r="AR295" s="144"/>
      <c r="AS295" s="144"/>
      <c r="AT295" s="144"/>
      <c r="AU295" s="144"/>
      <c r="AV295" s="144"/>
      <c r="AW295" s="144"/>
      <c r="AX295" s="144"/>
      <c r="AY295" s="144"/>
      <c r="AZ295" s="144"/>
      <c r="BA295" s="144"/>
      <c r="BB295" s="144"/>
      <c r="BC295" s="144"/>
      <c r="BD295" s="144"/>
      <c r="BE295" s="144"/>
      <c r="BF295" s="144"/>
      <c r="BG295" s="144"/>
      <c r="BH295" s="144"/>
      <c r="BI295" s="144"/>
      <c r="BJ295" s="144"/>
      <c r="BK295" s="144"/>
      <c r="BL295" s="144"/>
      <c r="BM295" s="144"/>
      <c r="BN295" s="144"/>
      <c r="BO295" s="144"/>
      <c r="BP295" s="144"/>
      <c r="BQ295" s="144"/>
      <c r="BR295" s="144"/>
      <c r="BS295" s="144"/>
      <c r="BT295" s="144"/>
      <c r="BU295" s="144"/>
      <c r="BV295" s="144"/>
      <c r="BW295" s="144"/>
      <c r="BX295" s="144"/>
      <c r="BY295" s="144"/>
      <c r="BZ295" s="144"/>
      <c r="CA295" s="144"/>
      <c r="CB295" s="144"/>
      <c r="CC295" s="144"/>
      <c r="CD295" s="144"/>
      <c r="CE295" s="144"/>
      <c r="CF295" s="144"/>
      <c r="CG295" s="144"/>
      <c r="CH295" s="144"/>
      <c r="CI295" s="144"/>
      <c r="CJ295" s="144"/>
      <c r="CK295" s="144"/>
      <c r="CL295" s="144"/>
    </row>
    <row r="296" spans="5:90" ht="8.1" hidden="1" customHeight="1" x14ac:dyDescent="0.15">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4"/>
      <c r="AL296" s="144"/>
      <c r="AM296" s="144"/>
      <c r="AN296" s="144"/>
      <c r="AO296" s="144"/>
      <c r="AP296" s="144"/>
      <c r="AQ296" s="144"/>
      <c r="AR296" s="144"/>
      <c r="AS296" s="144"/>
      <c r="AT296" s="144"/>
      <c r="AU296" s="144"/>
      <c r="AV296" s="144"/>
      <c r="AW296" s="144"/>
      <c r="AX296" s="144"/>
      <c r="AY296" s="144"/>
      <c r="AZ296" s="144"/>
      <c r="BA296" s="144"/>
      <c r="BB296" s="144"/>
      <c r="BC296" s="144"/>
      <c r="BD296" s="144"/>
      <c r="BE296" s="144"/>
      <c r="BF296" s="144"/>
      <c r="BG296" s="144"/>
      <c r="BH296" s="144"/>
      <c r="BI296" s="144"/>
      <c r="BJ296" s="144"/>
      <c r="BK296" s="144"/>
      <c r="BL296" s="144"/>
      <c r="BM296" s="144"/>
      <c r="BN296" s="144"/>
      <c r="BO296" s="144"/>
      <c r="BP296" s="144"/>
      <c r="BQ296" s="144"/>
      <c r="BR296" s="144"/>
      <c r="BS296" s="144"/>
      <c r="BT296" s="144"/>
      <c r="BU296" s="144"/>
      <c r="BV296" s="144"/>
      <c r="BW296" s="144"/>
      <c r="BX296" s="144"/>
      <c r="BY296" s="144"/>
      <c r="BZ296" s="144"/>
      <c r="CA296" s="144"/>
      <c r="CB296" s="144"/>
      <c r="CC296" s="144"/>
      <c r="CD296" s="144"/>
      <c r="CE296" s="144"/>
      <c r="CF296" s="144"/>
      <c r="CG296" s="144"/>
      <c r="CH296" s="144"/>
      <c r="CI296" s="144"/>
      <c r="CJ296" s="144"/>
      <c r="CK296" s="144"/>
      <c r="CL296" s="144"/>
    </row>
    <row r="297" spans="5:90" ht="8.1" hidden="1" customHeight="1" x14ac:dyDescent="0.15">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4"/>
      <c r="AL297" s="144"/>
      <c r="AM297" s="144"/>
      <c r="AN297" s="144"/>
      <c r="AO297" s="144"/>
      <c r="AP297" s="144"/>
      <c r="AQ297" s="144"/>
      <c r="AR297" s="144"/>
      <c r="AS297" s="144"/>
      <c r="AT297" s="144"/>
      <c r="AU297" s="144"/>
      <c r="AV297" s="144"/>
      <c r="AW297" s="144"/>
      <c r="AX297" s="144"/>
      <c r="AY297" s="144"/>
      <c r="AZ297" s="144"/>
      <c r="BA297" s="144"/>
      <c r="BB297" s="144"/>
      <c r="BC297" s="144"/>
      <c r="BD297" s="144"/>
      <c r="BE297" s="144"/>
      <c r="BF297" s="144"/>
      <c r="BG297" s="144"/>
      <c r="BH297" s="144"/>
      <c r="BI297" s="144"/>
      <c r="BJ297" s="144"/>
      <c r="BK297" s="144"/>
      <c r="BL297" s="144"/>
      <c r="BM297" s="144"/>
      <c r="BN297" s="144"/>
      <c r="BO297" s="144"/>
      <c r="BP297" s="144"/>
      <c r="BQ297" s="144"/>
      <c r="BR297" s="144"/>
      <c r="BS297" s="144"/>
      <c r="BT297" s="144"/>
      <c r="BU297" s="144"/>
      <c r="BV297" s="144"/>
      <c r="BW297" s="144"/>
      <c r="BX297" s="144"/>
      <c r="BY297" s="144"/>
      <c r="BZ297" s="144"/>
      <c r="CA297" s="144"/>
      <c r="CB297" s="144"/>
      <c r="CC297" s="144"/>
      <c r="CD297" s="144"/>
      <c r="CE297" s="144"/>
      <c r="CF297" s="144"/>
      <c r="CG297" s="144"/>
      <c r="CH297" s="144"/>
      <c r="CI297" s="144"/>
      <c r="CJ297" s="144"/>
      <c r="CK297" s="144"/>
      <c r="CL297" s="144"/>
    </row>
    <row r="298" spans="5:90" ht="8.1" hidden="1" customHeight="1" x14ac:dyDescent="0.15">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4"/>
      <c r="AL298" s="144"/>
      <c r="AM298" s="144"/>
      <c r="AN298" s="144"/>
      <c r="AO298" s="144"/>
      <c r="AP298" s="144"/>
      <c r="AQ298" s="144"/>
      <c r="AR298" s="144"/>
      <c r="AS298" s="144"/>
      <c r="AT298" s="144"/>
      <c r="AU298" s="144"/>
      <c r="AV298" s="144"/>
      <c r="AW298" s="144"/>
      <c r="AX298" s="144"/>
      <c r="AY298" s="144"/>
      <c r="AZ298" s="144"/>
      <c r="BA298" s="144"/>
      <c r="BB298" s="144"/>
      <c r="BC298" s="144"/>
      <c r="BD298" s="144"/>
      <c r="BE298" s="144"/>
      <c r="BF298" s="144"/>
      <c r="BG298" s="144"/>
      <c r="BH298" s="144"/>
      <c r="BI298" s="144"/>
      <c r="BJ298" s="144"/>
      <c r="BK298" s="144"/>
      <c r="BL298" s="144"/>
      <c r="BM298" s="144"/>
      <c r="BN298" s="144"/>
      <c r="BO298" s="144"/>
      <c r="BP298" s="144"/>
      <c r="BQ298" s="144"/>
      <c r="BR298" s="144"/>
      <c r="BS298" s="144"/>
      <c r="BT298" s="144"/>
      <c r="BU298" s="144"/>
      <c r="BV298" s="144"/>
      <c r="BW298" s="144"/>
      <c r="BX298" s="144"/>
      <c r="BY298" s="144"/>
      <c r="BZ298" s="144"/>
      <c r="CA298" s="144"/>
      <c r="CB298" s="144"/>
      <c r="CC298" s="144"/>
      <c r="CD298" s="144"/>
      <c r="CE298" s="144"/>
      <c r="CF298" s="144"/>
      <c r="CG298" s="144"/>
      <c r="CH298" s="144"/>
      <c r="CI298" s="144"/>
      <c r="CJ298" s="144"/>
      <c r="CK298" s="144"/>
      <c r="CL298" s="144"/>
    </row>
    <row r="299" spans="5:90" ht="8.1" hidden="1" customHeight="1" x14ac:dyDescent="0.15">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row>
    <row r="300" spans="5:90" ht="8.1" hidden="1" customHeight="1" x14ac:dyDescent="0.15">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4"/>
      <c r="AF300" s="144"/>
      <c r="AG300" s="144"/>
      <c r="AH300" s="144"/>
      <c r="AI300" s="144"/>
      <c r="AJ300" s="144"/>
      <c r="AK300" s="144"/>
      <c r="AL300" s="144"/>
      <c r="AM300" s="144"/>
      <c r="AN300" s="144"/>
      <c r="AO300" s="144"/>
      <c r="AP300" s="144"/>
      <c r="AQ300" s="144"/>
      <c r="AR300" s="144"/>
      <c r="AS300" s="144"/>
      <c r="AT300" s="144"/>
      <c r="AU300" s="144"/>
      <c r="AV300" s="144"/>
      <c r="AW300" s="144"/>
      <c r="AX300" s="144"/>
      <c r="AY300" s="144"/>
      <c r="AZ300" s="144"/>
      <c r="BA300" s="144"/>
      <c r="BB300" s="144"/>
      <c r="BC300" s="144"/>
      <c r="BD300" s="144"/>
      <c r="BE300" s="144"/>
      <c r="BF300" s="144"/>
      <c r="BG300" s="144"/>
      <c r="BH300" s="144"/>
      <c r="BI300" s="144"/>
      <c r="BJ300" s="144"/>
      <c r="BK300" s="144"/>
      <c r="BL300" s="144"/>
      <c r="BM300" s="144"/>
      <c r="BN300" s="144"/>
      <c r="BO300" s="144"/>
      <c r="BP300" s="144"/>
      <c r="BQ300" s="144"/>
      <c r="BR300" s="144"/>
      <c r="BS300" s="144"/>
      <c r="BT300" s="144"/>
      <c r="BU300" s="144"/>
      <c r="BV300" s="144"/>
      <c r="BW300" s="144"/>
      <c r="BX300" s="144"/>
      <c r="BY300" s="144"/>
      <c r="BZ300" s="144"/>
      <c r="CA300" s="144"/>
      <c r="CB300" s="144"/>
      <c r="CC300" s="144"/>
      <c r="CD300" s="144"/>
      <c r="CE300" s="144"/>
      <c r="CF300" s="144"/>
      <c r="CG300" s="144"/>
      <c r="CH300" s="144"/>
      <c r="CI300" s="144"/>
      <c r="CJ300" s="144"/>
      <c r="CK300" s="144"/>
      <c r="CL300" s="144"/>
    </row>
    <row r="301" spans="5:90" ht="8.1" hidden="1" customHeight="1" x14ac:dyDescent="0.15">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c r="AT301" s="144"/>
      <c r="AU301" s="144"/>
      <c r="AV301" s="144"/>
      <c r="AW301" s="144"/>
      <c r="AX301" s="144"/>
      <c r="AY301" s="144"/>
      <c r="AZ301" s="144"/>
      <c r="BA301" s="144"/>
      <c r="BB301" s="144"/>
      <c r="BC301" s="144"/>
      <c r="BD301" s="144"/>
      <c r="BE301" s="144"/>
      <c r="BF301" s="144"/>
      <c r="BG301" s="144"/>
      <c r="BH301" s="144"/>
      <c r="BI301" s="144"/>
      <c r="BJ301" s="144"/>
      <c r="BK301" s="144"/>
      <c r="BL301" s="144"/>
      <c r="BM301" s="144"/>
      <c r="BN301" s="144"/>
      <c r="BO301" s="144"/>
      <c r="BP301" s="144"/>
      <c r="BQ301" s="144"/>
      <c r="BR301" s="144"/>
      <c r="BS301" s="144"/>
      <c r="BT301" s="144"/>
      <c r="BU301" s="144"/>
      <c r="BV301" s="144"/>
      <c r="BW301" s="144"/>
      <c r="BX301" s="144"/>
      <c r="BY301" s="144"/>
      <c r="BZ301" s="144"/>
      <c r="CA301" s="144"/>
      <c r="CB301" s="144"/>
      <c r="CC301" s="144"/>
      <c r="CD301" s="144"/>
      <c r="CE301" s="144"/>
      <c r="CF301" s="144"/>
      <c r="CG301" s="144"/>
      <c r="CH301" s="144"/>
      <c r="CI301" s="144"/>
      <c r="CJ301" s="144"/>
      <c r="CK301" s="144"/>
      <c r="CL301" s="144"/>
    </row>
    <row r="302" spans="5:90" ht="8.1" hidden="1" customHeight="1" x14ac:dyDescent="0.15">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c r="AT302" s="144"/>
      <c r="AU302" s="144"/>
      <c r="AV302" s="144"/>
      <c r="AW302" s="144"/>
      <c r="AX302" s="144"/>
      <c r="AY302" s="144"/>
      <c r="AZ302" s="144"/>
      <c r="BA302" s="144"/>
      <c r="BB302" s="144"/>
      <c r="BC302" s="144"/>
      <c r="BD302" s="144"/>
      <c r="BE302" s="144"/>
      <c r="BF302" s="144"/>
      <c r="BG302" s="144"/>
      <c r="BH302" s="144"/>
      <c r="BI302" s="144"/>
      <c r="BJ302" s="144"/>
      <c r="BK302" s="144"/>
      <c r="BL302" s="144"/>
      <c r="BM302" s="144"/>
      <c r="BN302" s="144"/>
      <c r="BO302" s="144"/>
      <c r="BP302" s="144"/>
      <c r="BQ302" s="144"/>
      <c r="BR302" s="144"/>
      <c r="BS302" s="144"/>
      <c r="BT302" s="144"/>
      <c r="BU302" s="144"/>
      <c r="BV302" s="144"/>
      <c r="BW302" s="144"/>
      <c r="BX302" s="144"/>
      <c r="BY302" s="144"/>
      <c r="BZ302" s="144"/>
      <c r="CA302" s="144"/>
      <c r="CB302" s="144"/>
      <c r="CC302" s="144"/>
      <c r="CD302" s="144"/>
      <c r="CE302" s="144"/>
      <c r="CF302" s="144"/>
      <c r="CG302" s="144"/>
      <c r="CH302" s="144"/>
      <c r="CI302" s="144"/>
      <c r="CJ302" s="144"/>
      <c r="CK302" s="144"/>
      <c r="CL302" s="144"/>
    </row>
    <row r="303" spans="5:90" ht="8.1" hidden="1" customHeight="1" x14ac:dyDescent="0.15">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row>
    <row r="304" spans="5:90" ht="8.1" hidden="1" customHeight="1" x14ac:dyDescent="0.15">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row>
    <row r="305" spans="5:90" ht="8.1" hidden="1" customHeight="1" x14ac:dyDescent="0.15">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row>
    <row r="306" spans="5:90" ht="8.1" hidden="1" customHeight="1" x14ac:dyDescent="0.15">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row>
    <row r="307" spans="5:90" ht="8.1" hidden="1" customHeight="1" x14ac:dyDescent="0.15">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row>
    <row r="308" spans="5:90" ht="8.1" hidden="1" customHeight="1" x14ac:dyDescent="0.15">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row>
    <row r="309" spans="5:90" ht="8.1" hidden="1" customHeight="1" x14ac:dyDescent="0.15">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4"/>
      <c r="AL309" s="144"/>
      <c r="AM309" s="144"/>
      <c r="AN309" s="144"/>
      <c r="AO309" s="144"/>
      <c r="AP309" s="144"/>
      <c r="AQ309" s="144"/>
      <c r="AR309" s="144"/>
      <c r="AS309" s="144"/>
      <c r="AT309" s="144"/>
      <c r="AU309" s="144"/>
      <c r="AV309" s="144"/>
      <c r="AW309" s="144"/>
      <c r="AX309" s="144"/>
      <c r="AY309" s="144"/>
      <c r="AZ309" s="144"/>
      <c r="BA309" s="144"/>
      <c r="BB309" s="144"/>
      <c r="BC309" s="144"/>
      <c r="BD309" s="144"/>
      <c r="BE309" s="144"/>
      <c r="BF309" s="144"/>
      <c r="BG309" s="144"/>
      <c r="BH309" s="144"/>
      <c r="BI309" s="144"/>
      <c r="BJ309" s="144"/>
      <c r="BK309" s="144"/>
      <c r="BL309" s="144"/>
      <c r="BM309" s="144"/>
      <c r="BN309" s="144"/>
      <c r="BO309" s="144"/>
      <c r="BP309" s="144"/>
      <c r="BQ309" s="144"/>
      <c r="BR309" s="144"/>
      <c r="BS309" s="144"/>
      <c r="BT309" s="144"/>
      <c r="BU309" s="144"/>
      <c r="BV309" s="144"/>
      <c r="BW309" s="144"/>
      <c r="BX309" s="144"/>
      <c r="BY309" s="144"/>
      <c r="BZ309" s="144"/>
      <c r="CA309" s="144"/>
      <c r="CB309" s="144"/>
      <c r="CC309" s="144"/>
      <c r="CD309" s="144"/>
      <c r="CE309" s="144"/>
      <c r="CF309" s="144"/>
      <c r="CG309" s="144"/>
      <c r="CH309" s="144"/>
      <c r="CI309" s="144"/>
      <c r="CJ309" s="144"/>
      <c r="CK309" s="144"/>
      <c r="CL309" s="144"/>
    </row>
    <row r="310" spans="5:90" ht="8.1" hidden="1" customHeight="1" x14ac:dyDescent="0.15">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4"/>
      <c r="AY310" s="144"/>
      <c r="AZ310" s="144"/>
      <c r="BA310" s="144"/>
      <c r="BB310" s="144"/>
      <c r="BC310" s="144"/>
      <c r="BD310" s="144"/>
      <c r="BE310" s="144"/>
      <c r="BF310" s="144"/>
      <c r="BG310" s="144"/>
      <c r="BH310" s="144"/>
      <c r="BI310" s="144"/>
      <c r="BJ310" s="144"/>
      <c r="BK310" s="144"/>
      <c r="BL310" s="144"/>
      <c r="BM310" s="144"/>
      <c r="BN310" s="144"/>
      <c r="BO310" s="144"/>
      <c r="BP310" s="144"/>
      <c r="BQ310" s="144"/>
      <c r="BR310" s="144"/>
      <c r="BS310" s="144"/>
      <c r="BT310" s="144"/>
      <c r="BU310" s="144"/>
      <c r="BV310" s="144"/>
      <c r="BW310" s="144"/>
      <c r="BX310" s="144"/>
      <c r="BY310" s="144"/>
      <c r="BZ310" s="144"/>
      <c r="CA310" s="144"/>
      <c r="CB310" s="144"/>
      <c r="CC310" s="144"/>
      <c r="CD310" s="144"/>
      <c r="CE310" s="144"/>
      <c r="CF310" s="144"/>
      <c r="CG310" s="144"/>
      <c r="CH310" s="144"/>
      <c r="CI310" s="144"/>
      <c r="CJ310" s="144"/>
      <c r="CK310" s="144"/>
      <c r="CL310" s="144"/>
    </row>
    <row r="311" spans="5:90" ht="8.1" hidden="1" customHeight="1" x14ac:dyDescent="0.15">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BP311" s="144"/>
      <c r="BQ311" s="144"/>
      <c r="BR311" s="144"/>
      <c r="BS311" s="144"/>
      <c r="BT311" s="144"/>
      <c r="BU311" s="144"/>
      <c r="BV311" s="144"/>
      <c r="BW311" s="144"/>
      <c r="BX311" s="144"/>
      <c r="BY311" s="144"/>
      <c r="BZ311" s="144"/>
      <c r="CA311" s="144"/>
      <c r="CB311" s="144"/>
      <c r="CC311" s="144"/>
      <c r="CD311" s="144"/>
      <c r="CE311" s="144"/>
      <c r="CF311" s="144"/>
      <c r="CG311" s="144"/>
      <c r="CH311" s="144"/>
      <c r="CI311" s="144"/>
      <c r="CJ311" s="144"/>
      <c r="CK311" s="144"/>
      <c r="CL311" s="144"/>
    </row>
    <row r="312" spans="5:90" ht="8.1" hidden="1" customHeight="1" x14ac:dyDescent="0.15">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BP312" s="144"/>
      <c r="BQ312" s="144"/>
      <c r="BR312" s="144"/>
      <c r="BS312" s="144"/>
      <c r="BT312" s="144"/>
      <c r="BU312" s="144"/>
      <c r="BV312" s="144"/>
      <c r="BW312" s="144"/>
      <c r="BX312" s="144"/>
      <c r="BY312" s="144"/>
      <c r="BZ312" s="144"/>
      <c r="CA312" s="144"/>
      <c r="CB312" s="144"/>
      <c r="CC312" s="144"/>
      <c r="CD312" s="144"/>
      <c r="CE312" s="144"/>
      <c r="CF312" s="144"/>
      <c r="CG312" s="144"/>
      <c r="CH312" s="144"/>
      <c r="CI312" s="144"/>
      <c r="CJ312" s="144"/>
      <c r="CK312" s="144"/>
      <c r="CL312" s="144"/>
    </row>
    <row r="313" spans="5:90" ht="8.1" hidden="1" customHeight="1" x14ac:dyDescent="0.15">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BP313" s="144"/>
      <c r="BQ313" s="144"/>
      <c r="BR313" s="144"/>
      <c r="BS313" s="144"/>
      <c r="BT313" s="144"/>
      <c r="BU313" s="144"/>
      <c r="BV313" s="144"/>
      <c r="BW313" s="144"/>
      <c r="BX313" s="144"/>
      <c r="BY313" s="144"/>
      <c r="BZ313" s="144"/>
      <c r="CA313" s="144"/>
      <c r="CB313" s="144"/>
      <c r="CC313" s="144"/>
      <c r="CD313" s="144"/>
      <c r="CE313" s="144"/>
      <c r="CF313" s="144"/>
      <c r="CG313" s="144"/>
      <c r="CH313" s="144"/>
      <c r="CI313" s="144"/>
      <c r="CJ313" s="144"/>
      <c r="CK313" s="144"/>
      <c r="CL313" s="144"/>
    </row>
    <row r="314" spans="5:90" ht="8.1" hidden="1" customHeight="1" x14ac:dyDescent="0.15">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row>
    <row r="315" spans="5:90" ht="8.1" hidden="1" customHeight="1" x14ac:dyDescent="0.15">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BP315" s="144"/>
      <c r="BQ315" s="144"/>
      <c r="BR315" s="144"/>
      <c r="BS315" s="144"/>
      <c r="BT315" s="144"/>
      <c r="BU315" s="144"/>
      <c r="BV315" s="144"/>
      <c r="BW315" s="144"/>
      <c r="BX315" s="144"/>
      <c r="BY315" s="144"/>
      <c r="BZ315" s="144"/>
      <c r="CA315" s="144"/>
      <c r="CB315" s="144"/>
      <c r="CC315" s="144"/>
      <c r="CD315" s="144"/>
      <c r="CE315" s="144"/>
      <c r="CF315" s="144"/>
      <c r="CG315" s="144"/>
      <c r="CH315" s="144"/>
      <c r="CI315" s="144"/>
      <c r="CJ315" s="144"/>
      <c r="CK315" s="144"/>
      <c r="CL315" s="144"/>
    </row>
    <row r="316" spans="5:90" ht="8.1" hidden="1" customHeight="1" x14ac:dyDescent="0.15">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BP316" s="144"/>
      <c r="BQ316" s="144"/>
      <c r="BR316" s="144"/>
      <c r="BS316" s="144"/>
      <c r="BT316" s="144"/>
      <c r="BU316" s="144"/>
      <c r="BV316" s="144"/>
      <c r="BW316" s="144"/>
      <c r="BX316" s="144"/>
      <c r="BY316" s="144"/>
      <c r="BZ316" s="144"/>
      <c r="CA316" s="144"/>
      <c r="CB316" s="144"/>
      <c r="CC316" s="144"/>
      <c r="CD316" s="144"/>
      <c r="CE316" s="144"/>
      <c r="CF316" s="144"/>
      <c r="CG316" s="144"/>
      <c r="CH316" s="144"/>
      <c r="CI316" s="144"/>
      <c r="CJ316" s="144"/>
      <c r="CK316" s="144"/>
      <c r="CL316" s="144"/>
    </row>
    <row r="317" spans="5:90" ht="8.1" hidden="1" customHeight="1" x14ac:dyDescent="0.15">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BP317" s="144"/>
      <c r="BQ317" s="144"/>
      <c r="BR317" s="144"/>
      <c r="BS317" s="144"/>
      <c r="BT317" s="144"/>
      <c r="BU317" s="144"/>
      <c r="BV317" s="144"/>
      <c r="BW317" s="144"/>
      <c r="BX317" s="144"/>
      <c r="BY317" s="144"/>
      <c r="BZ317" s="144"/>
      <c r="CA317" s="144"/>
      <c r="CB317" s="144"/>
      <c r="CC317" s="144"/>
      <c r="CD317" s="144"/>
      <c r="CE317" s="144"/>
      <c r="CF317" s="144"/>
      <c r="CG317" s="144"/>
      <c r="CH317" s="144"/>
      <c r="CI317" s="144"/>
      <c r="CJ317" s="144"/>
      <c r="CK317" s="144"/>
      <c r="CL317" s="144"/>
    </row>
    <row r="318" spans="5:90" ht="8.1" hidden="1" customHeight="1" x14ac:dyDescent="0.15">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BP318" s="144"/>
      <c r="BQ318" s="144"/>
      <c r="BR318" s="144"/>
      <c r="BS318" s="144"/>
      <c r="BT318" s="144"/>
      <c r="BU318" s="144"/>
      <c r="BV318" s="144"/>
      <c r="BW318" s="144"/>
      <c r="BX318" s="144"/>
      <c r="BY318" s="144"/>
      <c r="BZ318" s="144"/>
      <c r="CA318" s="144"/>
      <c r="CB318" s="144"/>
      <c r="CC318" s="144"/>
      <c r="CD318" s="144"/>
      <c r="CE318" s="144"/>
      <c r="CF318" s="144"/>
      <c r="CG318" s="144"/>
      <c r="CH318" s="144"/>
      <c r="CI318" s="144"/>
      <c r="CJ318" s="144"/>
      <c r="CK318" s="144"/>
      <c r="CL318" s="144"/>
    </row>
    <row r="319" spans="5:90" ht="8.1" hidden="1" customHeight="1" x14ac:dyDescent="0.15">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BP319" s="144"/>
      <c r="BQ319" s="144"/>
      <c r="BR319" s="144"/>
      <c r="BS319" s="144"/>
      <c r="BT319" s="144"/>
      <c r="BU319" s="144"/>
      <c r="BV319" s="144"/>
      <c r="BW319" s="144"/>
      <c r="BX319" s="144"/>
      <c r="BY319" s="144"/>
      <c r="BZ319" s="144"/>
      <c r="CA319" s="144"/>
      <c r="CB319" s="144"/>
      <c r="CC319" s="144"/>
      <c r="CD319" s="144"/>
      <c r="CE319" s="144"/>
      <c r="CF319" s="144"/>
      <c r="CG319" s="144"/>
      <c r="CH319" s="144"/>
      <c r="CI319" s="144"/>
      <c r="CJ319" s="144"/>
      <c r="CK319" s="144"/>
      <c r="CL319" s="144"/>
    </row>
    <row r="320" spans="5:90" ht="8.1" hidden="1" customHeight="1" x14ac:dyDescent="0.15">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BP320" s="144"/>
      <c r="BQ320" s="144"/>
      <c r="BR320" s="144"/>
      <c r="BS320" s="144"/>
      <c r="BT320" s="144"/>
      <c r="BU320" s="144"/>
      <c r="BV320" s="144"/>
      <c r="BW320" s="144"/>
      <c r="BX320" s="144"/>
      <c r="BY320" s="144"/>
      <c r="BZ320" s="144"/>
      <c r="CA320" s="144"/>
      <c r="CB320" s="144"/>
      <c r="CC320" s="144"/>
      <c r="CD320" s="144"/>
      <c r="CE320" s="144"/>
      <c r="CF320" s="144"/>
      <c r="CG320" s="144"/>
      <c r="CH320" s="144"/>
      <c r="CI320" s="144"/>
      <c r="CJ320" s="144"/>
      <c r="CK320" s="144"/>
      <c r="CL320" s="144"/>
    </row>
    <row r="321" spans="5:90" ht="8.1" hidden="1" customHeight="1" x14ac:dyDescent="0.15">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BP321" s="144"/>
      <c r="BQ321" s="144"/>
      <c r="BR321" s="144"/>
      <c r="BS321" s="144"/>
      <c r="BT321" s="144"/>
      <c r="BU321" s="144"/>
      <c r="BV321" s="144"/>
      <c r="BW321" s="144"/>
      <c r="BX321" s="144"/>
      <c r="BY321" s="144"/>
      <c r="BZ321" s="144"/>
      <c r="CA321" s="144"/>
      <c r="CB321" s="144"/>
      <c r="CC321" s="144"/>
      <c r="CD321" s="144"/>
      <c r="CE321" s="144"/>
      <c r="CF321" s="144"/>
      <c r="CG321" s="144"/>
      <c r="CH321" s="144"/>
      <c r="CI321" s="144"/>
      <c r="CJ321" s="144"/>
      <c r="CK321" s="144"/>
      <c r="CL321" s="144"/>
    </row>
    <row r="322" spans="5:90" ht="8.1" hidden="1" customHeight="1" x14ac:dyDescent="0.15">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BP322" s="144"/>
      <c r="BQ322" s="144"/>
      <c r="BR322" s="144"/>
      <c r="BS322" s="144"/>
      <c r="BT322" s="144"/>
      <c r="BU322" s="144"/>
      <c r="BV322" s="144"/>
      <c r="BW322" s="144"/>
      <c r="BX322" s="144"/>
      <c r="BY322" s="144"/>
      <c r="BZ322" s="144"/>
      <c r="CA322" s="144"/>
      <c r="CB322" s="144"/>
      <c r="CC322" s="144"/>
      <c r="CD322" s="144"/>
      <c r="CE322" s="144"/>
      <c r="CF322" s="144"/>
      <c r="CG322" s="144"/>
      <c r="CH322" s="144"/>
      <c r="CI322" s="144"/>
      <c r="CJ322" s="144"/>
      <c r="CK322" s="144"/>
      <c r="CL322" s="144"/>
    </row>
    <row r="323" spans="5:90" ht="8.1" hidden="1" customHeight="1" x14ac:dyDescent="0.15">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BP323" s="144"/>
      <c r="BQ323" s="144"/>
      <c r="BR323" s="144"/>
      <c r="BS323" s="144"/>
      <c r="BT323" s="144"/>
      <c r="BU323" s="144"/>
      <c r="BV323" s="144"/>
      <c r="BW323" s="144"/>
      <c r="BX323" s="144"/>
      <c r="BY323" s="144"/>
      <c r="BZ323" s="144"/>
      <c r="CA323" s="144"/>
      <c r="CB323" s="144"/>
      <c r="CC323" s="144"/>
      <c r="CD323" s="144"/>
      <c r="CE323" s="144"/>
      <c r="CF323" s="144"/>
      <c r="CG323" s="144"/>
      <c r="CH323" s="144"/>
      <c r="CI323" s="144"/>
      <c r="CJ323" s="144"/>
      <c r="CK323" s="144"/>
      <c r="CL323" s="144"/>
    </row>
    <row r="324" spans="5:90" ht="8.1" hidden="1" customHeight="1" x14ac:dyDescent="0.15">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BP324" s="144"/>
      <c r="BQ324" s="144"/>
      <c r="BR324" s="144"/>
      <c r="BS324" s="144"/>
      <c r="BT324" s="144"/>
      <c r="BU324" s="144"/>
      <c r="BV324" s="144"/>
      <c r="BW324" s="144"/>
      <c r="BX324" s="144"/>
      <c r="BY324" s="144"/>
      <c r="BZ324" s="144"/>
      <c r="CA324" s="144"/>
      <c r="CB324" s="144"/>
      <c r="CC324" s="144"/>
      <c r="CD324" s="144"/>
      <c r="CE324" s="144"/>
      <c r="CF324" s="144"/>
      <c r="CG324" s="144"/>
      <c r="CH324" s="144"/>
      <c r="CI324" s="144"/>
      <c r="CJ324" s="144"/>
      <c r="CK324" s="144"/>
      <c r="CL324" s="144"/>
    </row>
    <row r="325" spans="5:90" ht="8.1" hidden="1" customHeight="1" x14ac:dyDescent="0.15">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4"/>
      <c r="BS325" s="144"/>
      <c r="BT325" s="144"/>
      <c r="BU325" s="144"/>
      <c r="BV325" s="144"/>
      <c r="BW325" s="144"/>
      <c r="BX325" s="144"/>
      <c r="BY325" s="144"/>
      <c r="BZ325" s="144"/>
      <c r="CA325" s="144"/>
      <c r="CB325" s="144"/>
      <c r="CC325" s="144"/>
      <c r="CD325" s="144"/>
      <c r="CE325" s="144"/>
      <c r="CF325" s="144"/>
      <c r="CG325" s="144"/>
      <c r="CH325" s="144"/>
      <c r="CI325" s="144"/>
      <c r="CJ325" s="144"/>
      <c r="CK325" s="144"/>
      <c r="CL325" s="144"/>
    </row>
    <row r="326" spans="5:90" ht="8.1" hidden="1" customHeight="1" x14ac:dyDescent="0.15">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BP326" s="144"/>
      <c r="BQ326" s="144"/>
      <c r="BR326" s="144"/>
      <c r="BS326" s="144"/>
      <c r="BT326" s="144"/>
      <c r="BU326" s="144"/>
      <c r="BV326" s="144"/>
      <c r="BW326" s="144"/>
      <c r="BX326" s="144"/>
      <c r="BY326" s="144"/>
      <c r="BZ326" s="144"/>
      <c r="CA326" s="144"/>
      <c r="CB326" s="144"/>
      <c r="CC326" s="144"/>
      <c r="CD326" s="144"/>
      <c r="CE326" s="144"/>
      <c r="CF326" s="144"/>
      <c r="CG326" s="144"/>
      <c r="CH326" s="144"/>
      <c r="CI326" s="144"/>
      <c r="CJ326" s="144"/>
      <c r="CK326" s="144"/>
      <c r="CL326" s="144"/>
    </row>
    <row r="327" spans="5:90" ht="8.1" hidden="1" customHeight="1" x14ac:dyDescent="0.15">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BP327" s="144"/>
      <c r="BQ327" s="144"/>
      <c r="BR327" s="144"/>
      <c r="BS327" s="144"/>
      <c r="BT327" s="144"/>
      <c r="BU327" s="144"/>
      <c r="BV327" s="144"/>
      <c r="BW327" s="144"/>
      <c r="BX327" s="144"/>
      <c r="BY327" s="144"/>
      <c r="BZ327" s="144"/>
      <c r="CA327" s="144"/>
      <c r="CB327" s="144"/>
      <c r="CC327" s="144"/>
      <c r="CD327" s="144"/>
      <c r="CE327" s="144"/>
      <c r="CF327" s="144"/>
      <c r="CG327" s="144"/>
      <c r="CH327" s="144"/>
      <c r="CI327" s="144"/>
      <c r="CJ327" s="144"/>
      <c r="CK327" s="144"/>
      <c r="CL327" s="144"/>
    </row>
    <row r="328" spans="5:90" ht="8.1" hidden="1" customHeight="1" x14ac:dyDescent="0.15">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BP328" s="144"/>
      <c r="BQ328" s="144"/>
      <c r="BR328" s="144"/>
      <c r="BS328" s="144"/>
      <c r="BT328" s="144"/>
      <c r="BU328" s="144"/>
      <c r="BV328" s="144"/>
      <c r="BW328" s="144"/>
      <c r="BX328" s="144"/>
      <c r="BY328" s="144"/>
      <c r="BZ328" s="144"/>
      <c r="CA328" s="144"/>
      <c r="CB328" s="144"/>
      <c r="CC328" s="144"/>
      <c r="CD328" s="144"/>
      <c r="CE328" s="144"/>
      <c r="CF328" s="144"/>
      <c r="CG328" s="144"/>
      <c r="CH328" s="144"/>
      <c r="CI328" s="144"/>
      <c r="CJ328" s="144"/>
      <c r="CK328" s="144"/>
      <c r="CL328" s="144"/>
    </row>
    <row r="329" spans="5:90" ht="8.1" hidden="1" customHeight="1" x14ac:dyDescent="0.15">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row>
    <row r="330" spans="5:90" ht="8.1" hidden="1" customHeight="1" x14ac:dyDescent="0.15">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BP330" s="144"/>
      <c r="BQ330" s="144"/>
      <c r="BR330" s="144"/>
      <c r="BS330" s="144"/>
      <c r="BT330" s="144"/>
      <c r="BU330" s="144"/>
      <c r="BV330" s="144"/>
      <c r="BW330" s="144"/>
      <c r="BX330" s="144"/>
      <c r="BY330" s="144"/>
      <c r="BZ330" s="144"/>
      <c r="CA330" s="144"/>
      <c r="CB330" s="144"/>
      <c r="CC330" s="144"/>
      <c r="CD330" s="144"/>
      <c r="CE330" s="144"/>
      <c r="CF330" s="144"/>
      <c r="CG330" s="144"/>
      <c r="CH330" s="144"/>
      <c r="CI330" s="144"/>
      <c r="CJ330" s="144"/>
      <c r="CK330" s="144"/>
      <c r="CL330" s="144"/>
    </row>
    <row r="331" spans="5:90" ht="8.1" hidden="1" customHeight="1" x14ac:dyDescent="0.15">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BP331" s="144"/>
      <c r="BQ331" s="144"/>
      <c r="BR331" s="144"/>
      <c r="BS331" s="144"/>
      <c r="BT331" s="144"/>
      <c r="BU331" s="144"/>
      <c r="BV331" s="144"/>
      <c r="BW331" s="144"/>
      <c r="BX331" s="144"/>
      <c r="BY331" s="144"/>
      <c r="BZ331" s="144"/>
      <c r="CA331" s="144"/>
      <c r="CB331" s="144"/>
      <c r="CC331" s="144"/>
      <c r="CD331" s="144"/>
      <c r="CE331" s="144"/>
      <c r="CF331" s="144"/>
      <c r="CG331" s="144"/>
      <c r="CH331" s="144"/>
      <c r="CI331" s="144"/>
      <c r="CJ331" s="144"/>
      <c r="CK331" s="144"/>
      <c r="CL331" s="144"/>
    </row>
    <row r="332" spans="5:90" ht="8.1" hidden="1" customHeight="1" x14ac:dyDescent="0.15">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BP332" s="144"/>
      <c r="BQ332" s="144"/>
      <c r="BR332" s="144"/>
      <c r="BS332" s="144"/>
      <c r="BT332" s="144"/>
      <c r="BU332" s="144"/>
      <c r="BV332" s="144"/>
      <c r="BW332" s="144"/>
      <c r="BX332" s="144"/>
      <c r="BY332" s="144"/>
      <c r="BZ332" s="144"/>
      <c r="CA332" s="144"/>
      <c r="CB332" s="144"/>
      <c r="CC332" s="144"/>
      <c r="CD332" s="144"/>
      <c r="CE332" s="144"/>
      <c r="CF332" s="144"/>
      <c r="CG332" s="144"/>
      <c r="CH332" s="144"/>
      <c r="CI332" s="144"/>
      <c r="CJ332" s="144"/>
      <c r="CK332" s="144"/>
      <c r="CL332" s="144"/>
    </row>
    <row r="333" spans="5:90" ht="8.1" hidden="1" customHeight="1" x14ac:dyDescent="0.15">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BP333" s="144"/>
      <c r="BQ333" s="144"/>
      <c r="BR333" s="144"/>
      <c r="BS333" s="144"/>
      <c r="BT333" s="144"/>
      <c r="BU333" s="144"/>
      <c r="BV333" s="144"/>
      <c r="BW333" s="144"/>
      <c r="BX333" s="144"/>
      <c r="BY333" s="144"/>
      <c r="BZ333" s="144"/>
      <c r="CA333" s="144"/>
      <c r="CB333" s="144"/>
      <c r="CC333" s="144"/>
      <c r="CD333" s="144"/>
      <c r="CE333" s="144"/>
      <c r="CF333" s="144"/>
      <c r="CG333" s="144"/>
      <c r="CH333" s="144"/>
      <c r="CI333" s="144"/>
      <c r="CJ333" s="144"/>
      <c r="CK333" s="144"/>
      <c r="CL333" s="144"/>
    </row>
    <row r="334" spans="5:90" ht="8.1" hidden="1" customHeight="1" x14ac:dyDescent="0.15">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4"/>
      <c r="AN334" s="144"/>
      <c r="AO334" s="144"/>
      <c r="AP334" s="144"/>
      <c r="AQ334" s="144"/>
      <c r="AR334" s="144"/>
      <c r="AS334" s="144"/>
      <c r="AT334" s="144"/>
      <c r="AU334" s="144"/>
      <c r="AV334" s="144"/>
      <c r="AW334" s="144"/>
      <c r="AX334" s="144"/>
      <c r="AY334" s="144"/>
      <c r="AZ334" s="144"/>
      <c r="BA334" s="144"/>
      <c r="BB334" s="144"/>
      <c r="BC334" s="144"/>
      <c r="BD334" s="144"/>
      <c r="BE334" s="144"/>
      <c r="BF334" s="144"/>
      <c r="BG334" s="144"/>
      <c r="BH334" s="144"/>
      <c r="BI334" s="144"/>
      <c r="BJ334" s="144"/>
      <c r="BK334" s="144"/>
      <c r="BL334" s="144"/>
      <c r="BM334" s="144"/>
      <c r="BN334" s="144"/>
      <c r="BO334" s="144"/>
      <c r="BP334" s="144"/>
      <c r="BQ334" s="144"/>
      <c r="BR334" s="144"/>
      <c r="BS334" s="144"/>
      <c r="BT334" s="144"/>
      <c r="BU334" s="144"/>
      <c r="BV334" s="144"/>
      <c r="BW334" s="144"/>
      <c r="BX334" s="144"/>
      <c r="BY334" s="144"/>
      <c r="BZ334" s="144"/>
      <c r="CA334" s="144"/>
      <c r="CB334" s="144"/>
      <c r="CC334" s="144"/>
      <c r="CD334" s="144"/>
      <c r="CE334" s="144"/>
      <c r="CF334" s="144"/>
      <c r="CG334" s="144"/>
      <c r="CH334" s="144"/>
      <c r="CI334" s="144"/>
      <c r="CJ334" s="144"/>
      <c r="CK334" s="144"/>
      <c r="CL334" s="144"/>
    </row>
    <row r="335" spans="5:90" ht="8.1" hidden="1" customHeight="1" x14ac:dyDescent="0.15">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4"/>
      <c r="AL335" s="144"/>
      <c r="AM335" s="144"/>
      <c r="AN335" s="144"/>
      <c r="AO335" s="144"/>
      <c r="AP335" s="144"/>
      <c r="AQ335" s="144"/>
      <c r="AR335" s="144"/>
      <c r="AS335" s="144"/>
      <c r="AT335" s="144"/>
      <c r="AU335" s="144"/>
      <c r="AV335" s="144"/>
      <c r="AW335" s="144"/>
      <c r="AX335" s="144"/>
      <c r="AY335" s="144"/>
      <c r="AZ335" s="144"/>
      <c r="BA335" s="144"/>
      <c r="BB335" s="144"/>
      <c r="BC335" s="144"/>
      <c r="BD335" s="144"/>
      <c r="BE335" s="144"/>
      <c r="BF335" s="144"/>
      <c r="BG335" s="144"/>
      <c r="BH335" s="144"/>
      <c r="BI335" s="144"/>
      <c r="BJ335" s="144"/>
      <c r="BK335" s="144"/>
      <c r="BL335" s="144"/>
      <c r="BM335" s="144"/>
      <c r="BN335" s="144"/>
      <c r="BO335" s="144"/>
      <c r="BP335" s="144"/>
      <c r="BQ335" s="144"/>
      <c r="BR335" s="144"/>
      <c r="BS335" s="144"/>
      <c r="BT335" s="144"/>
      <c r="BU335" s="144"/>
      <c r="BV335" s="144"/>
      <c r="BW335" s="144"/>
      <c r="BX335" s="144"/>
      <c r="BY335" s="144"/>
      <c r="BZ335" s="144"/>
      <c r="CA335" s="144"/>
      <c r="CB335" s="144"/>
      <c r="CC335" s="144"/>
      <c r="CD335" s="144"/>
      <c r="CE335" s="144"/>
      <c r="CF335" s="144"/>
      <c r="CG335" s="144"/>
      <c r="CH335" s="144"/>
      <c r="CI335" s="144"/>
      <c r="CJ335" s="144"/>
      <c r="CK335" s="144"/>
      <c r="CL335" s="144"/>
    </row>
    <row r="336" spans="5:90" ht="8.1" hidden="1" customHeight="1" x14ac:dyDescent="0.15">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4"/>
      <c r="AL336" s="144"/>
      <c r="AM336" s="144"/>
      <c r="AN336" s="144"/>
      <c r="AO336" s="144"/>
      <c r="AP336" s="144"/>
      <c r="AQ336" s="144"/>
      <c r="AR336" s="144"/>
      <c r="AS336" s="144"/>
      <c r="AT336" s="144"/>
      <c r="AU336" s="144"/>
      <c r="AV336" s="144"/>
      <c r="AW336" s="144"/>
      <c r="AX336" s="144"/>
      <c r="AY336" s="144"/>
      <c r="AZ336" s="144"/>
      <c r="BA336" s="144"/>
      <c r="BB336" s="144"/>
      <c r="BC336" s="144"/>
      <c r="BD336" s="144"/>
      <c r="BE336" s="144"/>
      <c r="BF336" s="144"/>
      <c r="BG336" s="144"/>
      <c r="BH336" s="144"/>
      <c r="BI336" s="144"/>
      <c r="BJ336" s="144"/>
      <c r="BK336" s="144"/>
      <c r="BL336" s="144"/>
      <c r="BM336" s="144"/>
      <c r="BN336" s="144"/>
      <c r="BO336" s="144"/>
      <c r="BP336" s="144"/>
      <c r="BQ336" s="144"/>
      <c r="BR336" s="144"/>
      <c r="BS336" s="144"/>
      <c r="BT336" s="144"/>
      <c r="BU336" s="144"/>
      <c r="BV336" s="144"/>
      <c r="BW336" s="144"/>
      <c r="BX336" s="144"/>
      <c r="BY336" s="144"/>
      <c r="BZ336" s="144"/>
      <c r="CA336" s="144"/>
      <c r="CB336" s="144"/>
      <c r="CC336" s="144"/>
      <c r="CD336" s="144"/>
      <c r="CE336" s="144"/>
      <c r="CF336" s="144"/>
      <c r="CG336" s="144"/>
      <c r="CH336" s="144"/>
      <c r="CI336" s="144"/>
      <c r="CJ336" s="144"/>
      <c r="CK336" s="144"/>
      <c r="CL336" s="144"/>
    </row>
    <row r="337" spans="5:90" ht="8.1" hidden="1" customHeight="1" x14ac:dyDescent="0.15">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4"/>
      <c r="AL337" s="144"/>
      <c r="AM337" s="144"/>
      <c r="AN337" s="144"/>
      <c r="AO337" s="144"/>
      <c r="AP337" s="144"/>
      <c r="AQ337" s="144"/>
      <c r="AR337" s="144"/>
      <c r="AS337" s="144"/>
      <c r="AT337" s="144"/>
      <c r="AU337" s="144"/>
      <c r="AV337" s="144"/>
      <c r="AW337" s="144"/>
      <c r="AX337" s="144"/>
      <c r="AY337" s="144"/>
      <c r="AZ337" s="144"/>
      <c r="BA337" s="144"/>
      <c r="BB337" s="144"/>
      <c r="BC337" s="144"/>
      <c r="BD337" s="144"/>
      <c r="BE337" s="144"/>
      <c r="BF337" s="144"/>
      <c r="BG337" s="144"/>
      <c r="BH337" s="144"/>
      <c r="BI337" s="144"/>
      <c r="BJ337" s="144"/>
      <c r="BK337" s="144"/>
      <c r="BL337" s="144"/>
      <c r="BM337" s="144"/>
      <c r="BN337" s="144"/>
      <c r="BO337" s="144"/>
      <c r="BP337" s="144"/>
      <c r="BQ337" s="144"/>
      <c r="BR337" s="144"/>
      <c r="BS337" s="144"/>
      <c r="BT337" s="144"/>
      <c r="BU337" s="144"/>
      <c r="BV337" s="144"/>
      <c r="BW337" s="144"/>
      <c r="BX337" s="144"/>
      <c r="BY337" s="144"/>
      <c r="BZ337" s="144"/>
      <c r="CA337" s="144"/>
      <c r="CB337" s="144"/>
      <c r="CC337" s="144"/>
      <c r="CD337" s="144"/>
      <c r="CE337" s="144"/>
      <c r="CF337" s="144"/>
      <c r="CG337" s="144"/>
      <c r="CH337" s="144"/>
      <c r="CI337" s="144"/>
      <c r="CJ337" s="144"/>
      <c r="CK337" s="144"/>
      <c r="CL337" s="144"/>
    </row>
    <row r="338" spans="5:90" ht="8.1" hidden="1" customHeight="1" x14ac:dyDescent="0.15">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4"/>
      <c r="AL338" s="144"/>
      <c r="AM338" s="144"/>
      <c r="AN338" s="144"/>
      <c r="AO338" s="144"/>
      <c r="AP338" s="144"/>
      <c r="AQ338" s="144"/>
      <c r="AR338" s="144"/>
      <c r="AS338" s="144"/>
      <c r="AT338" s="144"/>
      <c r="AU338" s="144"/>
      <c r="AV338" s="144"/>
      <c r="AW338" s="144"/>
      <c r="AX338" s="144"/>
      <c r="AY338" s="144"/>
      <c r="AZ338" s="144"/>
      <c r="BA338" s="144"/>
      <c r="BB338" s="144"/>
      <c r="BC338" s="144"/>
      <c r="BD338" s="144"/>
      <c r="BE338" s="144"/>
      <c r="BF338" s="144"/>
      <c r="BG338" s="144"/>
      <c r="BH338" s="144"/>
      <c r="BI338" s="144"/>
      <c r="BJ338" s="144"/>
      <c r="BK338" s="144"/>
      <c r="BL338" s="144"/>
      <c r="BM338" s="144"/>
      <c r="BN338" s="144"/>
      <c r="BO338" s="144"/>
      <c r="BP338" s="144"/>
      <c r="BQ338" s="144"/>
      <c r="BR338" s="144"/>
      <c r="BS338" s="144"/>
      <c r="BT338" s="144"/>
      <c r="BU338" s="144"/>
      <c r="BV338" s="144"/>
      <c r="BW338" s="144"/>
      <c r="BX338" s="144"/>
      <c r="BY338" s="144"/>
      <c r="BZ338" s="144"/>
      <c r="CA338" s="144"/>
      <c r="CB338" s="144"/>
      <c r="CC338" s="144"/>
      <c r="CD338" s="144"/>
      <c r="CE338" s="144"/>
      <c r="CF338" s="144"/>
      <c r="CG338" s="144"/>
      <c r="CH338" s="144"/>
      <c r="CI338" s="144"/>
      <c r="CJ338" s="144"/>
      <c r="CK338" s="144"/>
      <c r="CL338" s="144"/>
    </row>
    <row r="339" spans="5:90" ht="8.1" hidden="1" customHeight="1" x14ac:dyDescent="0.15">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4"/>
      <c r="AL339" s="144"/>
      <c r="AM339" s="144"/>
      <c r="AN339" s="144"/>
      <c r="AO339" s="144"/>
      <c r="AP339" s="144"/>
      <c r="AQ339" s="144"/>
      <c r="AR339" s="144"/>
      <c r="AS339" s="144"/>
      <c r="AT339" s="144"/>
      <c r="AU339" s="144"/>
      <c r="AV339" s="144"/>
      <c r="AW339" s="144"/>
      <c r="AX339" s="144"/>
      <c r="AY339" s="144"/>
      <c r="AZ339" s="144"/>
      <c r="BA339" s="144"/>
      <c r="BB339" s="144"/>
      <c r="BC339" s="144"/>
      <c r="BD339" s="144"/>
      <c r="BE339" s="144"/>
      <c r="BF339" s="144"/>
      <c r="BG339" s="144"/>
      <c r="BH339" s="144"/>
      <c r="BI339" s="144"/>
      <c r="BJ339" s="144"/>
      <c r="BK339" s="144"/>
      <c r="BL339" s="144"/>
      <c r="BM339" s="144"/>
      <c r="BN339" s="144"/>
      <c r="BO339" s="144"/>
      <c r="BP339" s="144"/>
      <c r="BQ339" s="144"/>
      <c r="BR339" s="144"/>
      <c r="BS339" s="144"/>
      <c r="BT339" s="144"/>
      <c r="BU339" s="144"/>
      <c r="BV339" s="144"/>
      <c r="BW339" s="144"/>
      <c r="BX339" s="144"/>
      <c r="BY339" s="144"/>
      <c r="BZ339" s="144"/>
      <c r="CA339" s="144"/>
      <c r="CB339" s="144"/>
      <c r="CC339" s="144"/>
      <c r="CD339" s="144"/>
      <c r="CE339" s="144"/>
      <c r="CF339" s="144"/>
      <c r="CG339" s="144"/>
      <c r="CH339" s="144"/>
      <c r="CI339" s="144"/>
      <c r="CJ339" s="144"/>
      <c r="CK339" s="144"/>
      <c r="CL339" s="144"/>
    </row>
    <row r="340" spans="5:90" ht="8.1" hidden="1" customHeight="1" x14ac:dyDescent="0.15">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4"/>
      <c r="AL340" s="144"/>
      <c r="AM340" s="144"/>
      <c r="AN340" s="144"/>
      <c r="AO340" s="144"/>
      <c r="AP340" s="144"/>
      <c r="AQ340" s="144"/>
      <c r="AR340" s="144"/>
      <c r="AS340" s="144"/>
      <c r="AT340" s="144"/>
      <c r="AU340" s="144"/>
      <c r="AV340" s="144"/>
      <c r="AW340" s="144"/>
      <c r="AX340" s="144"/>
      <c r="AY340" s="144"/>
      <c r="AZ340" s="144"/>
      <c r="BA340" s="144"/>
      <c r="BB340" s="144"/>
      <c r="BC340" s="144"/>
      <c r="BD340" s="144"/>
      <c r="BE340" s="144"/>
      <c r="BF340" s="144"/>
      <c r="BG340" s="144"/>
      <c r="BH340" s="144"/>
      <c r="BI340" s="144"/>
      <c r="BJ340" s="144"/>
      <c r="BK340" s="144"/>
      <c r="BL340" s="144"/>
      <c r="BM340" s="144"/>
      <c r="BN340" s="144"/>
      <c r="BO340" s="144"/>
      <c r="BP340" s="144"/>
      <c r="BQ340" s="144"/>
      <c r="BR340" s="144"/>
      <c r="BS340" s="144"/>
      <c r="BT340" s="144"/>
      <c r="BU340" s="144"/>
      <c r="BV340" s="144"/>
      <c r="BW340" s="144"/>
      <c r="BX340" s="144"/>
      <c r="BY340" s="144"/>
      <c r="BZ340" s="144"/>
      <c r="CA340" s="144"/>
      <c r="CB340" s="144"/>
      <c r="CC340" s="144"/>
      <c r="CD340" s="144"/>
      <c r="CE340" s="144"/>
      <c r="CF340" s="144"/>
      <c r="CG340" s="144"/>
      <c r="CH340" s="144"/>
      <c r="CI340" s="144"/>
      <c r="CJ340" s="144"/>
      <c r="CK340" s="144"/>
      <c r="CL340" s="144"/>
    </row>
    <row r="341" spans="5:90" ht="8.1" hidden="1" customHeight="1" x14ac:dyDescent="0.15">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44"/>
      <c r="AZ341" s="144"/>
      <c r="BA341" s="144"/>
      <c r="BB341" s="144"/>
      <c r="BC341" s="144"/>
      <c r="BD341" s="144"/>
      <c r="BE341" s="144"/>
      <c r="BF341" s="144"/>
      <c r="BG341" s="144"/>
      <c r="BH341" s="144"/>
      <c r="BI341" s="144"/>
      <c r="BJ341" s="144"/>
      <c r="BK341" s="144"/>
      <c r="BL341" s="144"/>
      <c r="BM341" s="144"/>
      <c r="BN341" s="144"/>
      <c r="BO341" s="144"/>
      <c r="BP341" s="144"/>
      <c r="BQ341" s="144"/>
      <c r="BR341" s="144"/>
      <c r="BS341" s="144"/>
      <c r="BT341" s="144"/>
      <c r="BU341" s="144"/>
      <c r="BV341" s="144"/>
      <c r="BW341" s="144"/>
      <c r="BX341" s="144"/>
      <c r="BY341" s="144"/>
      <c r="BZ341" s="144"/>
      <c r="CA341" s="144"/>
      <c r="CB341" s="144"/>
      <c r="CC341" s="144"/>
      <c r="CD341" s="144"/>
      <c r="CE341" s="144"/>
      <c r="CF341" s="144"/>
      <c r="CG341" s="144"/>
      <c r="CH341" s="144"/>
      <c r="CI341" s="144"/>
      <c r="CJ341" s="144"/>
      <c r="CK341" s="144"/>
      <c r="CL341" s="144"/>
    </row>
    <row r="342" spans="5:90" ht="8.1" hidden="1" customHeight="1" x14ac:dyDescent="0.15">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4"/>
      <c r="AL342" s="144"/>
      <c r="AM342" s="144"/>
      <c r="AN342" s="144"/>
      <c r="AO342" s="144"/>
      <c r="AP342" s="144"/>
      <c r="AQ342" s="144"/>
      <c r="AR342" s="144"/>
      <c r="AS342" s="144"/>
      <c r="AT342" s="144"/>
      <c r="AU342" s="144"/>
      <c r="AV342" s="144"/>
      <c r="AW342" s="144"/>
      <c r="AX342" s="144"/>
      <c r="AY342" s="144"/>
      <c r="AZ342" s="144"/>
      <c r="BA342" s="144"/>
      <c r="BB342" s="144"/>
      <c r="BC342" s="144"/>
      <c r="BD342" s="144"/>
      <c r="BE342" s="144"/>
      <c r="BF342" s="144"/>
      <c r="BG342" s="144"/>
      <c r="BH342" s="144"/>
      <c r="BI342" s="144"/>
      <c r="BJ342" s="144"/>
      <c r="BK342" s="144"/>
      <c r="BL342" s="144"/>
      <c r="BM342" s="144"/>
      <c r="BN342" s="144"/>
      <c r="BO342" s="144"/>
      <c r="BP342" s="144"/>
      <c r="BQ342" s="144"/>
      <c r="BR342" s="144"/>
      <c r="BS342" s="144"/>
      <c r="BT342" s="144"/>
      <c r="BU342" s="144"/>
      <c r="BV342" s="144"/>
      <c r="BW342" s="144"/>
      <c r="BX342" s="144"/>
      <c r="BY342" s="144"/>
      <c r="BZ342" s="144"/>
      <c r="CA342" s="144"/>
      <c r="CB342" s="144"/>
      <c r="CC342" s="144"/>
      <c r="CD342" s="144"/>
      <c r="CE342" s="144"/>
      <c r="CF342" s="144"/>
      <c r="CG342" s="144"/>
      <c r="CH342" s="144"/>
      <c r="CI342" s="144"/>
      <c r="CJ342" s="144"/>
      <c r="CK342" s="144"/>
      <c r="CL342" s="144"/>
    </row>
    <row r="343" spans="5:90" ht="8.1" hidden="1" customHeight="1" x14ac:dyDescent="0.15">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4"/>
      <c r="AL343" s="144"/>
      <c r="AM343" s="144"/>
      <c r="AN343" s="144"/>
      <c r="AO343" s="144"/>
      <c r="AP343" s="144"/>
      <c r="AQ343" s="144"/>
      <c r="AR343" s="144"/>
      <c r="AS343" s="144"/>
      <c r="AT343" s="144"/>
      <c r="AU343" s="144"/>
      <c r="AV343" s="144"/>
      <c r="AW343" s="144"/>
      <c r="AX343" s="144"/>
      <c r="AY343" s="144"/>
      <c r="AZ343" s="144"/>
      <c r="BA343" s="144"/>
      <c r="BB343" s="144"/>
      <c r="BC343" s="144"/>
      <c r="BD343" s="144"/>
      <c r="BE343" s="144"/>
      <c r="BF343" s="144"/>
      <c r="BG343" s="144"/>
      <c r="BH343" s="144"/>
      <c r="BI343" s="144"/>
      <c r="BJ343" s="144"/>
      <c r="BK343" s="144"/>
      <c r="BL343" s="144"/>
      <c r="BM343" s="144"/>
      <c r="BN343" s="144"/>
      <c r="BO343" s="144"/>
      <c r="BP343" s="144"/>
      <c r="BQ343" s="144"/>
      <c r="BR343" s="144"/>
      <c r="BS343" s="144"/>
      <c r="BT343" s="144"/>
      <c r="BU343" s="144"/>
      <c r="BV343" s="144"/>
      <c r="BW343" s="144"/>
      <c r="BX343" s="144"/>
      <c r="BY343" s="144"/>
      <c r="BZ343" s="144"/>
      <c r="CA343" s="144"/>
      <c r="CB343" s="144"/>
      <c r="CC343" s="144"/>
      <c r="CD343" s="144"/>
      <c r="CE343" s="144"/>
      <c r="CF343" s="144"/>
      <c r="CG343" s="144"/>
      <c r="CH343" s="144"/>
      <c r="CI343" s="144"/>
      <c r="CJ343" s="144"/>
      <c r="CK343" s="144"/>
      <c r="CL343" s="144"/>
    </row>
    <row r="344" spans="5:90" ht="8.1" hidden="1" customHeight="1" x14ac:dyDescent="0.15">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row>
    <row r="345" spans="5:90" ht="8.1" hidden="1" customHeight="1" x14ac:dyDescent="0.15">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4"/>
      <c r="AL345" s="144"/>
      <c r="AM345" s="144"/>
      <c r="AN345" s="144"/>
      <c r="AO345" s="144"/>
      <c r="AP345" s="144"/>
      <c r="AQ345" s="144"/>
      <c r="AR345" s="144"/>
      <c r="AS345" s="144"/>
      <c r="AT345" s="144"/>
      <c r="AU345" s="144"/>
      <c r="AV345" s="144"/>
      <c r="AW345" s="144"/>
      <c r="AX345" s="144"/>
      <c r="AY345" s="144"/>
      <c r="AZ345" s="144"/>
      <c r="BA345" s="144"/>
      <c r="BB345" s="144"/>
      <c r="BC345" s="144"/>
      <c r="BD345" s="144"/>
      <c r="BE345" s="144"/>
      <c r="BF345" s="144"/>
      <c r="BG345" s="144"/>
      <c r="BH345" s="144"/>
      <c r="BI345" s="144"/>
      <c r="BJ345" s="144"/>
      <c r="BK345" s="144"/>
      <c r="BL345" s="144"/>
      <c r="BM345" s="144"/>
      <c r="BN345" s="144"/>
      <c r="BO345" s="144"/>
      <c r="BP345" s="144"/>
      <c r="BQ345" s="144"/>
      <c r="BR345" s="144"/>
      <c r="BS345" s="144"/>
      <c r="BT345" s="144"/>
      <c r="BU345" s="144"/>
      <c r="BV345" s="144"/>
      <c r="BW345" s="144"/>
      <c r="BX345" s="144"/>
      <c r="BY345" s="144"/>
      <c r="BZ345" s="144"/>
      <c r="CA345" s="144"/>
      <c r="CB345" s="144"/>
      <c r="CC345" s="144"/>
      <c r="CD345" s="144"/>
      <c r="CE345" s="144"/>
      <c r="CF345" s="144"/>
      <c r="CG345" s="144"/>
      <c r="CH345" s="144"/>
      <c r="CI345" s="144"/>
      <c r="CJ345" s="144"/>
      <c r="CK345" s="144"/>
      <c r="CL345" s="144"/>
    </row>
    <row r="346" spans="5:90" ht="8.1" hidden="1" customHeight="1" x14ac:dyDescent="0.15">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4"/>
      <c r="AL346" s="144"/>
      <c r="AM346" s="144"/>
      <c r="AN346" s="144"/>
      <c r="AO346" s="144"/>
      <c r="AP346" s="144"/>
      <c r="AQ346" s="144"/>
      <c r="AR346" s="144"/>
      <c r="AS346" s="144"/>
      <c r="AT346" s="144"/>
      <c r="AU346" s="144"/>
      <c r="AV346" s="144"/>
      <c r="AW346" s="144"/>
      <c r="AX346" s="144"/>
      <c r="AY346" s="144"/>
      <c r="AZ346" s="144"/>
      <c r="BA346" s="144"/>
      <c r="BB346" s="144"/>
      <c r="BC346" s="144"/>
      <c r="BD346" s="144"/>
      <c r="BE346" s="144"/>
      <c r="BF346" s="144"/>
      <c r="BG346" s="144"/>
      <c r="BH346" s="144"/>
      <c r="BI346" s="144"/>
      <c r="BJ346" s="144"/>
      <c r="BK346" s="144"/>
      <c r="BL346" s="144"/>
      <c r="BM346" s="144"/>
      <c r="BN346" s="144"/>
      <c r="BO346" s="144"/>
      <c r="BP346" s="144"/>
      <c r="BQ346" s="144"/>
      <c r="BR346" s="144"/>
      <c r="BS346" s="144"/>
      <c r="BT346" s="144"/>
      <c r="BU346" s="144"/>
      <c r="BV346" s="144"/>
      <c r="BW346" s="144"/>
      <c r="BX346" s="144"/>
      <c r="BY346" s="144"/>
      <c r="BZ346" s="144"/>
      <c r="CA346" s="144"/>
      <c r="CB346" s="144"/>
      <c r="CC346" s="144"/>
      <c r="CD346" s="144"/>
      <c r="CE346" s="144"/>
      <c r="CF346" s="144"/>
      <c r="CG346" s="144"/>
      <c r="CH346" s="144"/>
      <c r="CI346" s="144"/>
      <c r="CJ346" s="144"/>
      <c r="CK346" s="144"/>
      <c r="CL346" s="144"/>
    </row>
    <row r="347" spans="5:90" ht="8.1" hidden="1" customHeight="1" x14ac:dyDescent="0.15">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4"/>
      <c r="AL347" s="144"/>
      <c r="AM347" s="144"/>
      <c r="AN347" s="144"/>
      <c r="AO347" s="144"/>
      <c r="AP347" s="144"/>
      <c r="AQ347" s="144"/>
      <c r="AR347" s="144"/>
      <c r="AS347" s="144"/>
      <c r="AT347" s="144"/>
      <c r="AU347" s="144"/>
      <c r="AV347" s="144"/>
      <c r="AW347" s="144"/>
      <c r="AX347" s="144"/>
      <c r="AY347" s="144"/>
      <c r="AZ347" s="144"/>
      <c r="BA347" s="144"/>
      <c r="BB347" s="144"/>
      <c r="BC347" s="144"/>
      <c r="BD347" s="144"/>
      <c r="BE347" s="144"/>
      <c r="BF347" s="144"/>
      <c r="BG347" s="144"/>
      <c r="BH347" s="144"/>
      <c r="BI347" s="144"/>
      <c r="BJ347" s="144"/>
      <c r="BK347" s="144"/>
      <c r="BL347" s="144"/>
      <c r="BM347" s="144"/>
      <c r="BN347" s="144"/>
      <c r="BO347" s="144"/>
      <c r="BP347" s="144"/>
      <c r="BQ347" s="144"/>
      <c r="BR347" s="144"/>
      <c r="BS347" s="144"/>
      <c r="BT347" s="144"/>
      <c r="BU347" s="144"/>
      <c r="BV347" s="144"/>
      <c r="BW347" s="144"/>
      <c r="BX347" s="144"/>
      <c r="BY347" s="144"/>
      <c r="BZ347" s="144"/>
      <c r="CA347" s="144"/>
      <c r="CB347" s="144"/>
      <c r="CC347" s="144"/>
      <c r="CD347" s="144"/>
      <c r="CE347" s="144"/>
      <c r="CF347" s="144"/>
      <c r="CG347" s="144"/>
      <c r="CH347" s="144"/>
      <c r="CI347" s="144"/>
      <c r="CJ347" s="144"/>
      <c r="CK347" s="144"/>
      <c r="CL347" s="144"/>
    </row>
    <row r="348" spans="5:90" ht="8.1" hidden="1" customHeight="1" x14ac:dyDescent="0.15">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44"/>
      <c r="AZ348" s="144"/>
      <c r="BA348" s="144"/>
      <c r="BB348" s="144"/>
      <c r="BC348" s="144"/>
      <c r="BD348" s="144"/>
      <c r="BE348" s="144"/>
      <c r="BF348" s="144"/>
      <c r="BG348" s="144"/>
      <c r="BH348" s="144"/>
      <c r="BI348" s="144"/>
      <c r="BJ348" s="144"/>
      <c r="BK348" s="144"/>
      <c r="BL348" s="144"/>
      <c r="BM348" s="144"/>
      <c r="BN348" s="144"/>
      <c r="BO348" s="144"/>
      <c r="BP348" s="144"/>
      <c r="BQ348" s="144"/>
      <c r="BR348" s="144"/>
      <c r="BS348" s="144"/>
      <c r="BT348" s="144"/>
      <c r="BU348" s="144"/>
      <c r="BV348" s="144"/>
      <c r="BW348" s="144"/>
      <c r="BX348" s="144"/>
      <c r="BY348" s="144"/>
      <c r="BZ348" s="144"/>
      <c r="CA348" s="144"/>
      <c r="CB348" s="144"/>
      <c r="CC348" s="144"/>
      <c r="CD348" s="144"/>
      <c r="CE348" s="144"/>
      <c r="CF348" s="144"/>
      <c r="CG348" s="144"/>
      <c r="CH348" s="144"/>
      <c r="CI348" s="144"/>
      <c r="CJ348" s="144"/>
      <c r="CK348" s="144"/>
      <c r="CL348" s="144"/>
    </row>
    <row r="349" spans="5:90" ht="8.1" hidden="1" customHeight="1" x14ac:dyDescent="0.15">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row>
    <row r="350" spans="5:90" ht="8.1" hidden="1" customHeight="1" x14ac:dyDescent="0.15">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4"/>
      <c r="AL350" s="144"/>
      <c r="AM350" s="144"/>
      <c r="AN350" s="144"/>
      <c r="AO350" s="144"/>
      <c r="AP350" s="144"/>
      <c r="AQ350" s="144"/>
      <c r="AR350" s="144"/>
      <c r="AS350" s="144"/>
      <c r="AT350" s="144"/>
      <c r="AU350" s="144"/>
      <c r="AV350" s="144"/>
      <c r="AW350" s="144"/>
      <c r="AX350" s="144"/>
      <c r="AY350" s="144"/>
      <c r="AZ350" s="144"/>
      <c r="BA350" s="144"/>
      <c r="BB350" s="144"/>
      <c r="BC350" s="144"/>
      <c r="BD350" s="144"/>
      <c r="BE350" s="144"/>
      <c r="BF350" s="144"/>
      <c r="BG350" s="144"/>
      <c r="BH350" s="144"/>
      <c r="BI350" s="144"/>
      <c r="BJ350" s="144"/>
      <c r="BK350" s="144"/>
      <c r="BL350" s="144"/>
      <c r="BM350" s="144"/>
      <c r="BN350" s="144"/>
      <c r="BO350" s="144"/>
      <c r="BP350" s="144"/>
      <c r="BQ350" s="144"/>
      <c r="BR350" s="144"/>
      <c r="BS350" s="144"/>
      <c r="BT350" s="144"/>
      <c r="BU350" s="144"/>
      <c r="BV350" s="144"/>
      <c r="BW350" s="144"/>
      <c r="BX350" s="144"/>
      <c r="BY350" s="144"/>
      <c r="BZ350" s="144"/>
      <c r="CA350" s="144"/>
      <c r="CB350" s="144"/>
      <c r="CC350" s="144"/>
      <c r="CD350" s="144"/>
      <c r="CE350" s="144"/>
      <c r="CF350" s="144"/>
      <c r="CG350" s="144"/>
      <c r="CH350" s="144"/>
      <c r="CI350" s="144"/>
      <c r="CJ350" s="144"/>
      <c r="CK350" s="144"/>
      <c r="CL350" s="144"/>
    </row>
    <row r="351" spans="5:90" ht="8.1" hidden="1" customHeight="1" x14ac:dyDescent="0.15">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44"/>
      <c r="AZ351" s="144"/>
      <c r="BA351" s="144"/>
      <c r="BB351" s="144"/>
      <c r="BC351" s="144"/>
      <c r="BD351" s="144"/>
      <c r="BE351" s="144"/>
      <c r="BF351" s="144"/>
      <c r="BG351" s="144"/>
      <c r="BH351" s="144"/>
      <c r="BI351" s="144"/>
      <c r="BJ351" s="144"/>
      <c r="BK351" s="144"/>
      <c r="BL351" s="144"/>
      <c r="BM351" s="144"/>
      <c r="BN351" s="144"/>
      <c r="BO351" s="144"/>
      <c r="BP351" s="144"/>
      <c r="BQ351" s="144"/>
      <c r="BR351" s="144"/>
      <c r="BS351" s="144"/>
      <c r="BT351" s="144"/>
      <c r="BU351" s="144"/>
      <c r="BV351" s="144"/>
      <c r="BW351" s="144"/>
      <c r="BX351" s="144"/>
      <c r="BY351" s="144"/>
      <c r="BZ351" s="144"/>
      <c r="CA351" s="144"/>
      <c r="CB351" s="144"/>
      <c r="CC351" s="144"/>
      <c r="CD351" s="144"/>
      <c r="CE351" s="144"/>
      <c r="CF351" s="144"/>
      <c r="CG351" s="144"/>
      <c r="CH351" s="144"/>
      <c r="CI351" s="144"/>
      <c r="CJ351" s="144"/>
      <c r="CK351" s="144"/>
      <c r="CL351" s="144"/>
    </row>
    <row r="352" spans="5:90" ht="8.1" hidden="1" customHeight="1" x14ac:dyDescent="0.15">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4"/>
      <c r="AL352" s="144"/>
      <c r="AM352" s="144"/>
      <c r="AN352" s="144"/>
      <c r="AO352" s="144"/>
      <c r="AP352" s="144"/>
      <c r="AQ352" s="144"/>
      <c r="AR352" s="144"/>
      <c r="AS352" s="144"/>
      <c r="AT352" s="144"/>
      <c r="AU352" s="144"/>
      <c r="AV352" s="144"/>
      <c r="AW352" s="144"/>
      <c r="AX352" s="144"/>
      <c r="AY352" s="144"/>
      <c r="AZ352" s="144"/>
      <c r="BA352" s="144"/>
      <c r="BB352" s="144"/>
      <c r="BC352" s="144"/>
      <c r="BD352" s="144"/>
      <c r="BE352" s="144"/>
      <c r="BF352" s="144"/>
      <c r="BG352" s="144"/>
      <c r="BH352" s="144"/>
      <c r="BI352" s="144"/>
      <c r="BJ352" s="144"/>
      <c r="BK352" s="144"/>
      <c r="BL352" s="144"/>
      <c r="BM352" s="144"/>
      <c r="BN352" s="144"/>
      <c r="BO352" s="144"/>
      <c r="BP352" s="144"/>
      <c r="BQ352" s="144"/>
      <c r="BR352" s="144"/>
      <c r="BS352" s="144"/>
      <c r="BT352" s="144"/>
      <c r="BU352" s="144"/>
      <c r="BV352" s="144"/>
      <c r="BW352" s="144"/>
      <c r="BX352" s="144"/>
      <c r="BY352" s="144"/>
      <c r="BZ352" s="144"/>
      <c r="CA352" s="144"/>
      <c r="CB352" s="144"/>
      <c r="CC352" s="144"/>
      <c r="CD352" s="144"/>
      <c r="CE352" s="144"/>
      <c r="CF352" s="144"/>
      <c r="CG352" s="144"/>
      <c r="CH352" s="144"/>
      <c r="CI352" s="144"/>
      <c r="CJ352" s="144"/>
      <c r="CK352" s="144"/>
      <c r="CL352" s="144"/>
    </row>
    <row r="353" spans="5:90" ht="8.1" hidden="1" customHeight="1" x14ac:dyDescent="0.15">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4"/>
      <c r="AL353" s="144"/>
      <c r="AM353" s="144"/>
      <c r="AN353" s="144"/>
      <c r="AO353" s="144"/>
      <c r="AP353" s="144"/>
      <c r="AQ353" s="144"/>
      <c r="AR353" s="144"/>
      <c r="AS353" s="144"/>
      <c r="AT353" s="144"/>
      <c r="AU353" s="144"/>
      <c r="AV353" s="144"/>
      <c r="AW353" s="144"/>
      <c r="AX353" s="144"/>
      <c r="AY353" s="144"/>
      <c r="AZ353" s="144"/>
      <c r="BA353" s="144"/>
      <c r="BB353" s="144"/>
      <c r="BC353" s="144"/>
      <c r="BD353" s="144"/>
      <c r="BE353" s="144"/>
      <c r="BF353" s="144"/>
      <c r="BG353" s="144"/>
      <c r="BH353" s="144"/>
      <c r="BI353" s="144"/>
      <c r="BJ353" s="144"/>
      <c r="BK353" s="144"/>
      <c r="BL353" s="144"/>
      <c r="BM353" s="144"/>
      <c r="BN353" s="144"/>
      <c r="BO353" s="144"/>
      <c r="BP353" s="144"/>
      <c r="BQ353" s="144"/>
      <c r="BR353" s="144"/>
      <c r="BS353" s="144"/>
      <c r="BT353" s="144"/>
      <c r="BU353" s="144"/>
      <c r="BV353" s="144"/>
      <c r="BW353" s="144"/>
      <c r="BX353" s="144"/>
      <c r="BY353" s="144"/>
      <c r="BZ353" s="144"/>
      <c r="CA353" s="144"/>
      <c r="CB353" s="144"/>
      <c r="CC353" s="144"/>
      <c r="CD353" s="144"/>
      <c r="CE353" s="144"/>
      <c r="CF353" s="144"/>
      <c r="CG353" s="144"/>
      <c r="CH353" s="144"/>
      <c r="CI353" s="144"/>
      <c r="CJ353" s="144"/>
      <c r="CK353" s="144"/>
      <c r="CL353" s="144"/>
    </row>
    <row r="354" spans="5:90" ht="8.1" hidden="1" customHeight="1" x14ac:dyDescent="0.15">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4"/>
      <c r="AL354" s="144"/>
      <c r="AM354" s="144"/>
      <c r="AN354" s="144"/>
      <c r="AO354" s="144"/>
      <c r="AP354" s="144"/>
      <c r="AQ354" s="144"/>
      <c r="AR354" s="144"/>
      <c r="AS354" s="144"/>
      <c r="AT354" s="144"/>
      <c r="AU354" s="144"/>
      <c r="AV354" s="144"/>
      <c r="AW354" s="144"/>
      <c r="AX354" s="144"/>
      <c r="AY354" s="144"/>
      <c r="AZ354" s="144"/>
      <c r="BA354" s="144"/>
      <c r="BB354" s="144"/>
      <c r="BC354" s="144"/>
      <c r="BD354" s="144"/>
      <c r="BE354" s="144"/>
      <c r="BF354" s="144"/>
      <c r="BG354" s="144"/>
      <c r="BH354" s="144"/>
      <c r="BI354" s="144"/>
      <c r="BJ354" s="144"/>
      <c r="BK354" s="144"/>
      <c r="BL354" s="144"/>
      <c r="BM354" s="144"/>
      <c r="BN354" s="144"/>
      <c r="BO354" s="144"/>
      <c r="BP354" s="144"/>
      <c r="BQ354" s="144"/>
      <c r="BR354" s="144"/>
      <c r="BS354" s="144"/>
      <c r="BT354" s="144"/>
      <c r="BU354" s="144"/>
      <c r="BV354" s="144"/>
      <c r="BW354" s="144"/>
      <c r="BX354" s="144"/>
      <c r="BY354" s="144"/>
      <c r="BZ354" s="144"/>
      <c r="CA354" s="144"/>
      <c r="CB354" s="144"/>
      <c r="CC354" s="144"/>
      <c r="CD354" s="144"/>
      <c r="CE354" s="144"/>
      <c r="CF354" s="144"/>
      <c r="CG354" s="144"/>
      <c r="CH354" s="144"/>
      <c r="CI354" s="144"/>
      <c r="CJ354" s="144"/>
      <c r="CK354" s="144"/>
      <c r="CL354" s="144"/>
    </row>
    <row r="355" spans="5:90" ht="8.1" hidden="1" customHeight="1" x14ac:dyDescent="0.15">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4"/>
      <c r="AL355" s="144"/>
      <c r="AM355" s="144"/>
      <c r="AN355" s="144"/>
      <c r="AO355" s="144"/>
      <c r="AP355" s="144"/>
      <c r="AQ355" s="144"/>
      <c r="AR355" s="144"/>
      <c r="AS355" s="144"/>
      <c r="AT355" s="144"/>
      <c r="AU355" s="144"/>
      <c r="AV355" s="144"/>
      <c r="AW355" s="144"/>
      <c r="AX355" s="144"/>
      <c r="AY355" s="144"/>
      <c r="AZ355" s="144"/>
      <c r="BA355" s="144"/>
      <c r="BB355" s="144"/>
      <c r="BC355" s="144"/>
      <c r="BD355" s="144"/>
      <c r="BE355" s="144"/>
      <c r="BF355" s="144"/>
      <c r="BG355" s="144"/>
      <c r="BH355" s="144"/>
      <c r="BI355" s="144"/>
      <c r="BJ355" s="144"/>
      <c r="BK355" s="144"/>
      <c r="BL355" s="144"/>
      <c r="BM355" s="144"/>
      <c r="BN355" s="144"/>
      <c r="BO355" s="144"/>
      <c r="BP355" s="144"/>
      <c r="BQ355" s="144"/>
      <c r="BR355" s="144"/>
      <c r="BS355" s="144"/>
      <c r="BT355" s="144"/>
      <c r="BU355" s="144"/>
      <c r="BV355" s="144"/>
      <c r="BW355" s="144"/>
      <c r="BX355" s="144"/>
      <c r="BY355" s="144"/>
      <c r="BZ355" s="144"/>
      <c r="CA355" s="144"/>
      <c r="CB355" s="144"/>
      <c r="CC355" s="144"/>
      <c r="CD355" s="144"/>
      <c r="CE355" s="144"/>
      <c r="CF355" s="144"/>
      <c r="CG355" s="144"/>
      <c r="CH355" s="144"/>
      <c r="CI355" s="144"/>
      <c r="CJ355" s="144"/>
      <c r="CK355" s="144"/>
      <c r="CL355" s="144"/>
    </row>
    <row r="356" spans="5:90" ht="8.1" hidden="1" customHeight="1" x14ac:dyDescent="0.15">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4"/>
      <c r="BS356" s="144"/>
      <c r="BT356" s="144"/>
      <c r="BU356" s="144"/>
      <c r="BV356" s="144"/>
      <c r="BW356" s="144"/>
      <c r="BX356" s="144"/>
      <c r="BY356" s="144"/>
      <c r="BZ356" s="144"/>
      <c r="CA356" s="144"/>
      <c r="CB356" s="144"/>
      <c r="CC356" s="144"/>
      <c r="CD356" s="144"/>
      <c r="CE356" s="144"/>
      <c r="CF356" s="144"/>
      <c r="CG356" s="144"/>
      <c r="CH356" s="144"/>
      <c r="CI356" s="144"/>
      <c r="CJ356" s="144"/>
      <c r="CK356" s="144"/>
      <c r="CL356" s="144"/>
    </row>
    <row r="357" spans="5:90" ht="8.1" hidden="1" customHeight="1" x14ac:dyDescent="0.15">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4"/>
      <c r="AL357" s="144"/>
      <c r="AM357" s="144"/>
      <c r="AN357" s="144"/>
      <c r="AO357" s="144"/>
      <c r="AP357" s="144"/>
      <c r="AQ357" s="144"/>
      <c r="AR357" s="144"/>
      <c r="AS357" s="144"/>
      <c r="AT357" s="144"/>
      <c r="AU357" s="144"/>
      <c r="AV357" s="144"/>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4"/>
      <c r="BY357" s="144"/>
      <c r="BZ357" s="144"/>
      <c r="CA357" s="144"/>
      <c r="CB357" s="144"/>
      <c r="CC357" s="144"/>
      <c r="CD357" s="144"/>
      <c r="CE357" s="144"/>
      <c r="CF357" s="144"/>
      <c r="CG357" s="144"/>
      <c r="CH357" s="144"/>
      <c r="CI357" s="144"/>
      <c r="CJ357" s="144"/>
      <c r="CK357" s="144"/>
      <c r="CL357" s="144"/>
    </row>
    <row r="358" spans="5:90" ht="8.1" hidden="1" customHeight="1" x14ac:dyDescent="0.15">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c r="AM358" s="144"/>
      <c r="AN358" s="144"/>
      <c r="AO358" s="144"/>
      <c r="AP358" s="144"/>
      <c r="AQ358" s="144"/>
      <c r="AR358" s="144"/>
      <c r="AS358" s="144"/>
      <c r="AT358" s="144"/>
      <c r="AU358" s="144"/>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144"/>
      <c r="BY358" s="144"/>
      <c r="BZ358" s="144"/>
      <c r="CA358" s="144"/>
      <c r="CB358" s="144"/>
      <c r="CC358" s="144"/>
      <c r="CD358" s="144"/>
      <c r="CE358" s="144"/>
      <c r="CF358" s="144"/>
      <c r="CG358" s="144"/>
      <c r="CH358" s="144"/>
      <c r="CI358" s="144"/>
      <c r="CJ358" s="144"/>
      <c r="CK358" s="144"/>
      <c r="CL358" s="144"/>
    </row>
    <row r="359" spans="5:90" ht="8.1" hidden="1" customHeight="1" x14ac:dyDescent="0.15">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row>
    <row r="360" spans="5:90" ht="8.1" hidden="1" customHeight="1" x14ac:dyDescent="0.15">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c r="AM360" s="144"/>
      <c r="AN360" s="144"/>
      <c r="AO360" s="144"/>
      <c r="AP360" s="144"/>
      <c r="AQ360" s="144"/>
      <c r="AR360" s="144"/>
      <c r="AS360" s="144"/>
      <c r="AT360" s="144"/>
      <c r="AU360" s="144"/>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144"/>
      <c r="BY360" s="144"/>
      <c r="BZ360" s="144"/>
      <c r="CA360" s="144"/>
      <c r="CB360" s="144"/>
      <c r="CC360" s="144"/>
      <c r="CD360" s="144"/>
      <c r="CE360" s="144"/>
      <c r="CF360" s="144"/>
      <c r="CG360" s="144"/>
      <c r="CH360" s="144"/>
      <c r="CI360" s="144"/>
      <c r="CJ360" s="144"/>
      <c r="CK360" s="144"/>
      <c r="CL360" s="144"/>
    </row>
    <row r="361" spans="5:90" ht="8.1" hidden="1" customHeight="1" x14ac:dyDescent="0.15">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4"/>
      <c r="AL361" s="144"/>
      <c r="AM361" s="144"/>
      <c r="AN361" s="144"/>
      <c r="AO361" s="144"/>
      <c r="AP361" s="144"/>
      <c r="AQ361" s="144"/>
      <c r="AR361" s="144"/>
      <c r="AS361" s="144"/>
      <c r="AT361" s="144"/>
      <c r="AU361" s="144"/>
      <c r="AV361" s="144"/>
      <c r="AW361" s="144"/>
      <c r="AX361" s="144"/>
      <c r="AY361" s="144"/>
      <c r="AZ361" s="144"/>
      <c r="BA361" s="144"/>
      <c r="BB361" s="144"/>
      <c r="BC361" s="144"/>
      <c r="BD361" s="144"/>
      <c r="BE361" s="144"/>
      <c r="BF361" s="144"/>
      <c r="BG361" s="144"/>
      <c r="BH361" s="144"/>
      <c r="BI361" s="144"/>
      <c r="BJ361" s="144"/>
      <c r="BK361" s="144"/>
      <c r="BL361" s="144"/>
      <c r="BM361" s="144"/>
      <c r="BN361" s="144"/>
      <c r="BO361" s="144"/>
      <c r="BP361" s="144"/>
      <c r="BQ361" s="144"/>
      <c r="BR361" s="144"/>
      <c r="BS361" s="144"/>
      <c r="BT361" s="144"/>
      <c r="BU361" s="144"/>
      <c r="BV361" s="144"/>
      <c r="BW361" s="144"/>
      <c r="BX361" s="144"/>
      <c r="BY361" s="144"/>
      <c r="BZ361" s="144"/>
      <c r="CA361" s="144"/>
      <c r="CB361" s="144"/>
      <c r="CC361" s="144"/>
      <c r="CD361" s="144"/>
      <c r="CE361" s="144"/>
      <c r="CF361" s="144"/>
      <c r="CG361" s="144"/>
      <c r="CH361" s="144"/>
      <c r="CI361" s="144"/>
      <c r="CJ361" s="144"/>
      <c r="CK361" s="144"/>
      <c r="CL361" s="144"/>
    </row>
    <row r="362" spans="5:90" ht="8.1" hidden="1" customHeight="1" x14ac:dyDescent="0.15">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144"/>
      <c r="BA362" s="144"/>
      <c r="BB362" s="144"/>
      <c r="BC362" s="144"/>
      <c r="BD362" s="144"/>
      <c r="BE362" s="144"/>
      <c r="BF362" s="144"/>
      <c r="BG362" s="144"/>
      <c r="BH362" s="144"/>
      <c r="BI362" s="144"/>
      <c r="BJ362" s="144"/>
      <c r="BK362" s="144"/>
      <c r="BL362" s="144"/>
      <c r="BM362" s="144"/>
      <c r="BN362" s="144"/>
      <c r="BO362" s="144"/>
      <c r="BP362" s="144"/>
      <c r="BQ362" s="144"/>
      <c r="BR362" s="144"/>
      <c r="BS362" s="144"/>
      <c r="BT362" s="144"/>
      <c r="BU362" s="144"/>
      <c r="BV362" s="144"/>
      <c r="BW362" s="144"/>
      <c r="BX362" s="144"/>
      <c r="BY362" s="144"/>
      <c r="BZ362" s="144"/>
      <c r="CA362" s="144"/>
      <c r="CB362" s="144"/>
      <c r="CC362" s="144"/>
      <c r="CD362" s="144"/>
      <c r="CE362" s="144"/>
      <c r="CF362" s="144"/>
      <c r="CG362" s="144"/>
      <c r="CH362" s="144"/>
      <c r="CI362" s="144"/>
      <c r="CJ362" s="144"/>
      <c r="CK362" s="144"/>
      <c r="CL362" s="144"/>
    </row>
    <row r="363" spans="5:90" ht="8.1" hidden="1" customHeight="1" x14ac:dyDescent="0.15">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4"/>
      <c r="AL363" s="144"/>
      <c r="AM363" s="144"/>
      <c r="AN363" s="144"/>
      <c r="AO363" s="144"/>
      <c r="AP363" s="144"/>
      <c r="AQ363" s="144"/>
      <c r="AR363" s="144"/>
      <c r="AS363" s="144"/>
      <c r="AT363" s="144"/>
      <c r="AU363" s="144"/>
      <c r="AV363" s="144"/>
      <c r="AW363" s="144"/>
      <c r="AX363" s="144"/>
      <c r="AY363" s="144"/>
      <c r="AZ363" s="144"/>
      <c r="BA363" s="144"/>
      <c r="BB363" s="144"/>
      <c r="BC363" s="144"/>
      <c r="BD363" s="144"/>
      <c r="BE363" s="144"/>
      <c r="BF363" s="144"/>
      <c r="BG363" s="144"/>
      <c r="BH363" s="144"/>
      <c r="BI363" s="144"/>
      <c r="BJ363" s="144"/>
      <c r="BK363" s="144"/>
      <c r="BL363" s="144"/>
      <c r="BM363" s="144"/>
      <c r="BN363" s="144"/>
      <c r="BO363" s="144"/>
      <c r="BP363" s="144"/>
      <c r="BQ363" s="144"/>
      <c r="BR363" s="144"/>
      <c r="BS363" s="144"/>
      <c r="BT363" s="144"/>
      <c r="BU363" s="144"/>
      <c r="BV363" s="144"/>
      <c r="BW363" s="144"/>
      <c r="BX363" s="144"/>
      <c r="BY363" s="144"/>
      <c r="BZ363" s="144"/>
      <c r="CA363" s="144"/>
      <c r="CB363" s="144"/>
      <c r="CC363" s="144"/>
      <c r="CD363" s="144"/>
      <c r="CE363" s="144"/>
      <c r="CF363" s="144"/>
      <c r="CG363" s="144"/>
      <c r="CH363" s="144"/>
      <c r="CI363" s="144"/>
      <c r="CJ363" s="144"/>
      <c r="CK363" s="144"/>
      <c r="CL363" s="144"/>
    </row>
    <row r="364" spans="5:90" ht="8.1" hidden="1" customHeight="1" x14ac:dyDescent="0.15">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c r="AM364" s="144"/>
      <c r="AN364" s="144"/>
      <c r="AO364" s="144"/>
      <c r="AP364" s="144"/>
      <c r="AQ364" s="144"/>
      <c r="AR364" s="144"/>
      <c r="AS364" s="144"/>
      <c r="AT364" s="144"/>
      <c r="AU364" s="144"/>
      <c r="AV364" s="144"/>
      <c r="AW364" s="144"/>
      <c r="AX364" s="144"/>
      <c r="AY364" s="144"/>
      <c r="AZ364" s="144"/>
      <c r="BA364" s="144"/>
      <c r="BB364" s="144"/>
      <c r="BC364" s="144"/>
      <c r="BD364" s="144"/>
      <c r="BE364" s="144"/>
      <c r="BF364" s="144"/>
      <c r="BG364" s="144"/>
      <c r="BH364" s="144"/>
      <c r="BI364" s="144"/>
      <c r="BJ364" s="144"/>
      <c r="BK364" s="144"/>
      <c r="BL364" s="144"/>
      <c r="BM364" s="144"/>
      <c r="BN364" s="144"/>
      <c r="BO364" s="144"/>
      <c r="BP364" s="144"/>
      <c r="BQ364" s="144"/>
      <c r="BR364" s="144"/>
      <c r="BS364" s="144"/>
      <c r="BT364" s="144"/>
      <c r="BU364" s="144"/>
      <c r="BV364" s="144"/>
      <c r="BW364" s="144"/>
      <c r="BX364" s="144"/>
      <c r="BY364" s="144"/>
      <c r="BZ364" s="144"/>
      <c r="CA364" s="144"/>
      <c r="CB364" s="144"/>
      <c r="CC364" s="144"/>
      <c r="CD364" s="144"/>
      <c r="CE364" s="144"/>
      <c r="CF364" s="144"/>
      <c r="CG364" s="144"/>
      <c r="CH364" s="144"/>
      <c r="CI364" s="144"/>
      <c r="CJ364" s="144"/>
      <c r="CK364" s="144"/>
      <c r="CL364" s="144"/>
    </row>
    <row r="365" spans="5:90" ht="8.1" hidden="1" customHeight="1" x14ac:dyDescent="0.15">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c r="AA365" s="144"/>
      <c r="AB365" s="144"/>
      <c r="AC365" s="144"/>
      <c r="AD365" s="144"/>
      <c r="AE365" s="144"/>
      <c r="AF365" s="144"/>
      <c r="AG365" s="144"/>
      <c r="AH365" s="144"/>
      <c r="AI365" s="144"/>
      <c r="AJ365" s="144"/>
      <c r="AK365" s="144"/>
      <c r="AL365" s="144"/>
      <c r="AM365" s="144"/>
      <c r="AN365" s="144"/>
      <c r="AO365" s="144"/>
      <c r="AP365" s="144"/>
      <c r="AQ365" s="144"/>
      <c r="AR365" s="144"/>
      <c r="AS365" s="144"/>
      <c r="AT365" s="144"/>
      <c r="AU365" s="144"/>
      <c r="AV365" s="144"/>
      <c r="AW365" s="144"/>
      <c r="AX365" s="144"/>
      <c r="AY365" s="144"/>
      <c r="AZ365" s="144"/>
      <c r="BA365" s="144"/>
      <c r="BB365" s="144"/>
      <c r="BC365" s="144"/>
      <c r="BD365" s="144"/>
      <c r="BE365" s="144"/>
      <c r="BF365" s="144"/>
      <c r="BG365" s="144"/>
      <c r="BH365" s="144"/>
      <c r="BI365" s="144"/>
      <c r="BJ365" s="144"/>
      <c r="BK365" s="144"/>
      <c r="BL365" s="144"/>
      <c r="BM365" s="144"/>
      <c r="BN365" s="144"/>
      <c r="BO365" s="144"/>
      <c r="BP365" s="144"/>
      <c r="BQ365" s="144"/>
      <c r="BR365" s="144"/>
      <c r="BS365" s="144"/>
      <c r="BT365" s="144"/>
      <c r="BU365" s="144"/>
      <c r="BV365" s="144"/>
      <c r="BW365" s="144"/>
      <c r="BX365" s="144"/>
      <c r="BY365" s="144"/>
      <c r="BZ365" s="144"/>
      <c r="CA365" s="144"/>
      <c r="CB365" s="144"/>
      <c r="CC365" s="144"/>
      <c r="CD365" s="144"/>
      <c r="CE365" s="144"/>
      <c r="CF365" s="144"/>
      <c r="CG365" s="144"/>
      <c r="CH365" s="144"/>
      <c r="CI365" s="144"/>
      <c r="CJ365" s="144"/>
      <c r="CK365" s="144"/>
      <c r="CL365" s="144"/>
    </row>
    <row r="366" spans="5:90" ht="8.1" hidden="1" customHeight="1" x14ac:dyDescent="0.15">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c r="AM366" s="144"/>
      <c r="AN366" s="144"/>
      <c r="AO366" s="144"/>
      <c r="AP366" s="144"/>
      <c r="AQ366" s="144"/>
      <c r="AR366" s="144"/>
      <c r="AS366" s="144"/>
      <c r="AT366" s="144"/>
      <c r="AU366" s="144"/>
      <c r="AV366" s="144"/>
      <c r="AW366" s="144"/>
      <c r="AX366" s="144"/>
      <c r="AY366" s="144"/>
      <c r="AZ366" s="144"/>
      <c r="BA366" s="144"/>
      <c r="BB366" s="144"/>
      <c r="BC366" s="144"/>
      <c r="BD366" s="144"/>
      <c r="BE366" s="144"/>
      <c r="BF366" s="144"/>
      <c r="BG366" s="144"/>
      <c r="BH366" s="144"/>
      <c r="BI366" s="144"/>
      <c r="BJ366" s="144"/>
      <c r="BK366" s="144"/>
      <c r="BL366" s="144"/>
      <c r="BM366" s="144"/>
      <c r="BN366" s="144"/>
      <c r="BO366" s="144"/>
      <c r="BP366" s="144"/>
      <c r="BQ366" s="144"/>
      <c r="BR366" s="144"/>
      <c r="BS366" s="144"/>
      <c r="BT366" s="144"/>
      <c r="BU366" s="144"/>
      <c r="BV366" s="144"/>
      <c r="BW366" s="144"/>
      <c r="BX366" s="144"/>
      <c r="BY366" s="144"/>
      <c r="BZ366" s="144"/>
      <c r="CA366" s="144"/>
      <c r="CB366" s="144"/>
      <c r="CC366" s="144"/>
      <c r="CD366" s="144"/>
      <c r="CE366" s="144"/>
      <c r="CF366" s="144"/>
      <c r="CG366" s="144"/>
      <c r="CH366" s="144"/>
      <c r="CI366" s="144"/>
      <c r="CJ366" s="144"/>
      <c r="CK366" s="144"/>
      <c r="CL366" s="144"/>
    </row>
    <row r="367" spans="5:90" ht="8.1" hidden="1" customHeight="1" x14ac:dyDescent="0.15">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4"/>
      <c r="AY367" s="144"/>
      <c r="AZ367" s="144"/>
      <c r="BA367" s="144"/>
      <c r="BB367" s="144"/>
      <c r="BC367" s="144"/>
      <c r="BD367" s="144"/>
      <c r="BE367" s="144"/>
      <c r="BF367" s="144"/>
      <c r="BG367" s="144"/>
      <c r="BH367" s="144"/>
      <c r="BI367" s="144"/>
      <c r="BJ367" s="144"/>
      <c r="BK367" s="144"/>
      <c r="BL367" s="144"/>
      <c r="BM367" s="144"/>
      <c r="BN367" s="144"/>
      <c r="BO367" s="144"/>
      <c r="BP367" s="144"/>
      <c r="BQ367" s="144"/>
      <c r="BR367" s="144"/>
      <c r="BS367" s="144"/>
      <c r="BT367" s="144"/>
      <c r="BU367" s="144"/>
      <c r="BV367" s="144"/>
      <c r="BW367" s="144"/>
      <c r="BX367" s="144"/>
      <c r="BY367" s="144"/>
      <c r="BZ367" s="144"/>
      <c r="CA367" s="144"/>
      <c r="CB367" s="144"/>
      <c r="CC367" s="144"/>
      <c r="CD367" s="144"/>
      <c r="CE367" s="144"/>
      <c r="CF367" s="144"/>
      <c r="CG367" s="144"/>
      <c r="CH367" s="144"/>
      <c r="CI367" s="144"/>
      <c r="CJ367" s="144"/>
      <c r="CK367" s="144"/>
      <c r="CL367" s="144"/>
    </row>
    <row r="368" spans="5:90" ht="8.1" hidden="1" customHeight="1" x14ac:dyDescent="0.15">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4"/>
      <c r="AY368" s="144"/>
      <c r="AZ368" s="144"/>
      <c r="BA368" s="144"/>
      <c r="BB368" s="144"/>
      <c r="BC368" s="144"/>
      <c r="BD368" s="144"/>
      <c r="BE368" s="144"/>
      <c r="BF368" s="144"/>
      <c r="BG368" s="144"/>
      <c r="BH368" s="144"/>
      <c r="BI368" s="144"/>
      <c r="BJ368" s="144"/>
      <c r="BK368" s="144"/>
      <c r="BL368" s="144"/>
      <c r="BM368" s="144"/>
      <c r="BN368" s="144"/>
      <c r="BO368" s="144"/>
      <c r="BP368" s="144"/>
      <c r="BQ368" s="144"/>
      <c r="BR368" s="144"/>
      <c r="BS368" s="144"/>
      <c r="BT368" s="144"/>
      <c r="BU368" s="144"/>
      <c r="BV368" s="144"/>
      <c r="BW368" s="144"/>
      <c r="BX368" s="144"/>
      <c r="BY368" s="144"/>
      <c r="BZ368" s="144"/>
      <c r="CA368" s="144"/>
      <c r="CB368" s="144"/>
      <c r="CC368" s="144"/>
      <c r="CD368" s="144"/>
      <c r="CE368" s="144"/>
      <c r="CF368" s="144"/>
      <c r="CG368" s="144"/>
      <c r="CH368" s="144"/>
      <c r="CI368" s="144"/>
      <c r="CJ368" s="144"/>
      <c r="CK368" s="144"/>
      <c r="CL368" s="144"/>
    </row>
    <row r="369" spans="5:90" ht="8.1" hidden="1" customHeight="1" x14ac:dyDescent="0.15">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144"/>
      <c r="AY369" s="144"/>
      <c r="AZ369" s="144"/>
      <c r="BA369" s="144"/>
      <c r="BB369" s="144"/>
      <c r="BC369" s="144"/>
      <c r="BD369" s="144"/>
      <c r="BE369" s="144"/>
      <c r="BF369" s="144"/>
      <c r="BG369" s="144"/>
      <c r="BH369" s="144"/>
      <c r="BI369" s="144"/>
      <c r="BJ369" s="144"/>
      <c r="BK369" s="144"/>
      <c r="BL369" s="144"/>
      <c r="BM369" s="144"/>
      <c r="BN369" s="144"/>
      <c r="BO369" s="144"/>
      <c r="BP369" s="144"/>
      <c r="BQ369" s="144"/>
      <c r="BR369" s="144"/>
      <c r="BS369" s="144"/>
      <c r="BT369" s="144"/>
      <c r="BU369" s="144"/>
      <c r="BV369" s="144"/>
      <c r="BW369" s="144"/>
      <c r="BX369" s="144"/>
      <c r="BY369" s="144"/>
      <c r="BZ369" s="144"/>
      <c r="CA369" s="144"/>
      <c r="CB369" s="144"/>
      <c r="CC369" s="144"/>
      <c r="CD369" s="144"/>
      <c r="CE369" s="144"/>
      <c r="CF369" s="144"/>
      <c r="CG369" s="144"/>
      <c r="CH369" s="144"/>
      <c r="CI369" s="144"/>
      <c r="CJ369" s="144"/>
      <c r="CK369" s="144"/>
      <c r="CL369" s="144"/>
    </row>
    <row r="370" spans="5:90" ht="8.1" hidden="1" customHeight="1" x14ac:dyDescent="0.15">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4"/>
      <c r="AY370" s="144"/>
      <c r="AZ370" s="144"/>
      <c r="BA370" s="144"/>
      <c r="BB370" s="144"/>
      <c r="BC370" s="144"/>
      <c r="BD370" s="144"/>
      <c r="BE370" s="144"/>
      <c r="BF370" s="144"/>
      <c r="BG370" s="144"/>
      <c r="BH370" s="144"/>
      <c r="BI370" s="144"/>
      <c r="BJ370" s="144"/>
      <c r="BK370" s="144"/>
      <c r="BL370" s="144"/>
      <c r="BM370" s="144"/>
      <c r="BN370" s="144"/>
      <c r="BO370" s="144"/>
      <c r="BP370" s="144"/>
      <c r="BQ370" s="144"/>
      <c r="BR370" s="144"/>
      <c r="BS370" s="144"/>
      <c r="BT370" s="144"/>
      <c r="BU370" s="144"/>
      <c r="BV370" s="144"/>
      <c r="BW370" s="144"/>
      <c r="BX370" s="144"/>
      <c r="BY370" s="144"/>
      <c r="BZ370" s="144"/>
      <c r="CA370" s="144"/>
      <c r="CB370" s="144"/>
      <c r="CC370" s="144"/>
      <c r="CD370" s="144"/>
      <c r="CE370" s="144"/>
      <c r="CF370" s="144"/>
      <c r="CG370" s="144"/>
      <c r="CH370" s="144"/>
      <c r="CI370" s="144"/>
      <c r="CJ370" s="144"/>
      <c r="CK370" s="144"/>
      <c r="CL370" s="144"/>
    </row>
    <row r="371" spans="5:90" ht="8.1" hidden="1" customHeight="1" x14ac:dyDescent="0.15">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4"/>
      <c r="AL371" s="144"/>
      <c r="AM371" s="144"/>
      <c r="AN371" s="144"/>
      <c r="AO371" s="144"/>
      <c r="AP371" s="144"/>
      <c r="AQ371" s="144"/>
      <c r="AR371" s="144"/>
      <c r="AS371" s="144"/>
      <c r="AT371" s="144"/>
      <c r="AU371" s="144"/>
      <c r="AV371" s="144"/>
      <c r="AW371" s="144"/>
      <c r="AX371" s="144"/>
      <c r="AY371" s="144"/>
      <c r="AZ371" s="144"/>
      <c r="BA371" s="144"/>
      <c r="BB371" s="144"/>
      <c r="BC371" s="144"/>
      <c r="BD371" s="144"/>
      <c r="BE371" s="144"/>
      <c r="BF371" s="144"/>
      <c r="BG371" s="144"/>
      <c r="BH371" s="144"/>
      <c r="BI371" s="144"/>
      <c r="BJ371" s="144"/>
      <c r="BK371" s="144"/>
      <c r="BL371" s="144"/>
      <c r="BM371" s="144"/>
      <c r="BN371" s="144"/>
      <c r="BO371" s="144"/>
      <c r="BP371" s="144"/>
      <c r="BQ371" s="144"/>
      <c r="BR371" s="144"/>
      <c r="BS371" s="144"/>
      <c r="BT371" s="144"/>
      <c r="BU371" s="144"/>
      <c r="BV371" s="144"/>
      <c r="BW371" s="144"/>
      <c r="BX371" s="144"/>
      <c r="BY371" s="144"/>
      <c r="BZ371" s="144"/>
      <c r="CA371" s="144"/>
      <c r="CB371" s="144"/>
      <c r="CC371" s="144"/>
      <c r="CD371" s="144"/>
      <c r="CE371" s="144"/>
      <c r="CF371" s="144"/>
      <c r="CG371" s="144"/>
      <c r="CH371" s="144"/>
      <c r="CI371" s="144"/>
      <c r="CJ371" s="144"/>
      <c r="CK371" s="144"/>
      <c r="CL371" s="144"/>
    </row>
    <row r="372" spans="5:90" ht="8.1" hidden="1" customHeight="1" x14ac:dyDescent="0.15">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4"/>
      <c r="AL372" s="144"/>
      <c r="AM372" s="144"/>
      <c r="AN372" s="144"/>
      <c r="AO372" s="144"/>
      <c r="AP372" s="144"/>
      <c r="AQ372" s="144"/>
      <c r="AR372" s="144"/>
      <c r="AS372" s="144"/>
      <c r="AT372" s="144"/>
      <c r="AU372" s="144"/>
      <c r="AV372" s="144"/>
      <c r="AW372" s="144"/>
      <c r="AX372" s="144"/>
      <c r="AY372" s="144"/>
      <c r="AZ372" s="144"/>
      <c r="BA372" s="144"/>
      <c r="BB372" s="144"/>
      <c r="BC372" s="144"/>
      <c r="BD372" s="144"/>
      <c r="BE372" s="144"/>
      <c r="BF372" s="144"/>
      <c r="BG372" s="144"/>
      <c r="BH372" s="144"/>
      <c r="BI372" s="144"/>
      <c r="BJ372" s="144"/>
      <c r="BK372" s="144"/>
      <c r="BL372" s="144"/>
      <c r="BM372" s="144"/>
      <c r="BN372" s="144"/>
      <c r="BO372" s="144"/>
      <c r="BP372" s="144"/>
      <c r="BQ372" s="144"/>
      <c r="BR372" s="144"/>
      <c r="BS372" s="144"/>
      <c r="BT372" s="144"/>
      <c r="BU372" s="144"/>
      <c r="BV372" s="144"/>
      <c r="BW372" s="144"/>
      <c r="BX372" s="144"/>
      <c r="BY372" s="144"/>
      <c r="BZ372" s="144"/>
      <c r="CA372" s="144"/>
      <c r="CB372" s="144"/>
      <c r="CC372" s="144"/>
      <c r="CD372" s="144"/>
      <c r="CE372" s="144"/>
      <c r="CF372" s="144"/>
      <c r="CG372" s="144"/>
      <c r="CH372" s="144"/>
      <c r="CI372" s="144"/>
      <c r="CJ372" s="144"/>
      <c r="CK372" s="144"/>
      <c r="CL372" s="144"/>
    </row>
    <row r="373" spans="5:90" ht="8.1" hidden="1" customHeight="1" x14ac:dyDescent="0.15">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4"/>
      <c r="AL373" s="144"/>
      <c r="AM373" s="144"/>
      <c r="AN373" s="144"/>
      <c r="AO373" s="144"/>
      <c r="AP373" s="144"/>
      <c r="AQ373" s="144"/>
      <c r="AR373" s="144"/>
      <c r="AS373" s="144"/>
      <c r="AT373" s="144"/>
      <c r="AU373" s="144"/>
      <c r="AV373" s="144"/>
      <c r="AW373" s="144"/>
      <c r="AX373" s="144"/>
      <c r="AY373" s="144"/>
      <c r="AZ373" s="144"/>
      <c r="BA373" s="144"/>
      <c r="BB373" s="144"/>
      <c r="BC373" s="144"/>
      <c r="BD373" s="144"/>
      <c r="BE373" s="144"/>
      <c r="BF373" s="144"/>
      <c r="BG373" s="144"/>
      <c r="BH373" s="144"/>
      <c r="BI373" s="144"/>
      <c r="BJ373" s="144"/>
      <c r="BK373" s="144"/>
      <c r="BL373" s="144"/>
      <c r="BM373" s="144"/>
      <c r="BN373" s="144"/>
      <c r="BO373" s="144"/>
      <c r="BP373" s="144"/>
      <c r="BQ373" s="144"/>
      <c r="BR373" s="144"/>
      <c r="BS373" s="144"/>
      <c r="BT373" s="144"/>
      <c r="BU373" s="144"/>
      <c r="BV373" s="144"/>
      <c r="BW373" s="144"/>
      <c r="BX373" s="144"/>
      <c r="BY373" s="144"/>
      <c r="BZ373" s="144"/>
      <c r="CA373" s="144"/>
      <c r="CB373" s="144"/>
      <c r="CC373" s="144"/>
      <c r="CD373" s="144"/>
      <c r="CE373" s="144"/>
      <c r="CF373" s="144"/>
      <c r="CG373" s="144"/>
      <c r="CH373" s="144"/>
      <c r="CI373" s="144"/>
      <c r="CJ373" s="144"/>
      <c r="CK373" s="144"/>
      <c r="CL373" s="144"/>
    </row>
    <row r="374" spans="5:90" ht="8.1" hidden="1" customHeight="1" x14ac:dyDescent="0.15">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4"/>
      <c r="BR374" s="144"/>
      <c r="BS374" s="144"/>
      <c r="BT374" s="144"/>
      <c r="BU374" s="144"/>
      <c r="BV374" s="144"/>
      <c r="BW374" s="144"/>
      <c r="BX374" s="144"/>
      <c r="BY374" s="144"/>
      <c r="BZ374" s="144"/>
      <c r="CA374" s="144"/>
      <c r="CB374" s="144"/>
      <c r="CC374" s="144"/>
      <c r="CD374" s="144"/>
      <c r="CE374" s="144"/>
      <c r="CF374" s="144"/>
      <c r="CG374" s="144"/>
      <c r="CH374" s="144"/>
      <c r="CI374" s="144"/>
      <c r="CJ374" s="144"/>
      <c r="CK374" s="144"/>
      <c r="CL374" s="144"/>
    </row>
    <row r="375" spans="5:90" ht="8.1" hidden="1" customHeight="1" x14ac:dyDescent="0.15">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4"/>
      <c r="AL375" s="144"/>
      <c r="AM375" s="144"/>
      <c r="AN375" s="144"/>
      <c r="AO375" s="144"/>
      <c r="AP375" s="144"/>
      <c r="AQ375" s="144"/>
      <c r="AR375" s="144"/>
      <c r="AS375" s="144"/>
      <c r="AT375" s="144"/>
      <c r="AU375" s="144"/>
      <c r="AV375" s="144"/>
      <c r="AW375" s="144"/>
      <c r="AX375" s="144"/>
      <c r="AY375" s="144"/>
      <c r="AZ375" s="144"/>
      <c r="BA375" s="144"/>
      <c r="BB375" s="144"/>
      <c r="BC375" s="144"/>
      <c r="BD375" s="144"/>
      <c r="BE375" s="144"/>
      <c r="BF375" s="144"/>
      <c r="BG375" s="144"/>
      <c r="BH375" s="144"/>
      <c r="BI375" s="144"/>
      <c r="BJ375" s="144"/>
      <c r="BK375" s="144"/>
      <c r="BL375" s="144"/>
      <c r="BM375" s="144"/>
      <c r="BN375" s="144"/>
      <c r="BO375" s="144"/>
      <c r="BP375" s="144"/>
      <c r="BQ375" s="144"/>
      <c r="BR375" s="144"/>
      <c r="BS375" s="144"/>
      <c r="BT375" s="144"/>
      <c r="BU375" s="144"/>
      <c r="BV375" s="144"/>
      <c r="BW375" s="144"/>
      <c r="BX375" s="144"/>
      <c r="BY375" s="144"/>
      <c r="BZ375" s="144"/>
      <c r="CA375" s="144"/>
      <c r="CB375" s="144"/>
      <c r="CC375" s="144"/>
      <c r="CD375" s="144"/>
      <c r="CE375" s="144"/>
      <c r="CF375" s="144"/>
      <c r="CG375" s="144"/>
      <c r="CH375" s="144"/>
      <c r="CI375" s="144"/>
      <c r="CJ375" s="144"/>
      <c r="CK375" s="144"/>
      <c r="CL375" s="144"/>
    </row>
    <row r="376" spans="5:90" ht="8.1" hidden="1" customHeight="1" x14ac:dyDescent="0.15">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4"/>
      <c r="AL376" s="144"/>
      <c r="AM376" s="144"/>
      <c r="AN376" s="144"/>
      <c r="AO376" s="144"/>
      <c r="AP376" s="144"/>
      <c r="AQ376" s="144"/>
      <c r="AR376" s="144"/>
      <c r="AS376" s="144"/>
      <c r="AT376" s="144"/>
      <c r="AU376" s="144"/>
      <c r="AV376" s="144"/>
      <c r="AW376" s="144"/>
      <c r="AX376" s="144"/>
      <c r="AY376" s="144"/>
      <c r="AZ376" s="144"/>
      <c r="BA376" s="144"/>
      <c r="BB376" s="144"/>
      <c r="BC376" s="144"/>
      <c r="BD376" s="144"/>
      <c r="BE376" s="144"/>
      <c r="BF376" s="144"/>
      <c r="BG376" s="144"/>
      <c r="BH376" s="144"/>
      <c r="BI376" s="144"/>
      <c r="BJ376" s="144"/>
      <c r="BK376" s="144"/>
      <c r="BL376" s="144"/>
      <c r="BM376" s="144"/>
      <c r="BN376" s="144"/>
      <c r="BO376" s="144"/>
      <c r="BP376" s="144"/>
      <c r="BQ376" s="144"/>
      <c r="BR376" s="144"/>
      <c r="BS376" s="144"/>
      <c r="BT376" s="144"/>
      <c r="BU376" s="144"/>
      <c r="BV376" s="144"/>
      <c r="BW376" s="144"/>
      <c r="BX376" s="144"/>
      <c r="BY376" s="144"/>
      <c r="BZ376" s="144"/>
      <c r="CA376" s="144"/>
      <c r="CB376" s="144"/>
      <c r="CC376" s="144"/>
      <c r="CD376" s="144"/>
      <c r="CE376" s="144"/>
      <c r="CF376" s="144"/>
      <c r="CG376" s="144"/>
      <c r="CH376" s="144"/>
      <c r="CI376" s="144"/>
      <c r="CJ376" s="144"/>
      <c r="CK376" s="144"/>
      <c r="CL376" s="144"/>
    </row>
    <row r="377" spans="5:90" ht="8.1" hidden="1" customHeight="1" x14ac:dyDescent="0.15">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44"/>
      <c r="AZ377" s="144"/>
      <c r="BA377" s="144"/>
      <c r="BB377" s="144"/>
      <c r="BC377" s="144"/>
      <c r="BD377" s="144"/>
      <c r="BE377" s="144"/>
      <c r="BF377" s="144"/>
      <c r="BG377" s="144"/>
      <c r="BH377" s="144"/>
      <c r="BI377" s="144"/>
      <c r="BJ377" s="144"/>
      <c r="BK377" s="144"/>
      <c r="BL377" s="144"/>
      <c r="BM377" s="144"/>
      <c r="BN377" s="144"/>
      <c r="BO377" s="144"/>
      <c r="BP377" s="144"/>
      <c r="BQ377" s="144"/>
      <c r="BR377" s="144"/>
      <c r="BS377" s="144"/>
      <c r="BT377" s="144"/>
      <c r="BU377" s="144"/>
      <c r="BV377" s="144"/>
      <c r="BW377" s="144"/>
      <c r="BX377" s="144"/>
      <c r="BY377" s="144"/>
      <c r="BZ377" s="144"/>
      <c r="CA377" s="144"/>
      <c r="CB377" s="144"/>
      <c r="CC377" s="144"/>
      <c r="CD377" s="144"/>
      <c r="CE377" s="144"/>
      <c r="CF377" s="144"/>
      <c r="CG377" s="144"/>
      <c r="CH377" s="144"/>
      <c r="CI377" s="144"/>
      <c r="CJ377" s="144"/>
      <c r="CK377" s="144"/>
      <c r="CL377" s="144"/>
    </row>
    <row r="378" spans="5:90" ht="8.1" hidden="1" customHeight="1" x14ac:dyDescent="0.15">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4"/>
      <c r="AL378" s="144"/>
      <c r="AM378" s="144"/>
      <c r="AN378" s="144"/>
      <c r="AO378" s="144"/>
      <c r="AP378" s="144"/>
      <c r="AQ378" s="144"/>
      <c r="AR378" s="144"/>
      <c r="AS378" s="144"/>
      <c r="AT378" s="144"/>
      <c r="AU378" s="144"/>
      <c r="AV378" s="144"/>
      <c r="AW378" s="144"/>
      <c r="AX378" s="144"/>
      <c r="AY378" s="144"/>
      <c r="AZ378" s="144"/>
      <c r="BA378" s="144"/>
      <c r="BB378" s="144"/>
      <c r="BC378" s="144"/>
      <c r="BD378" s="144"/>
      <c r="BE378" s="144"/>
      <c r="BF378" s="144"/>
      <c r="BG378" s="144"/>
      <c r="BH378" s="144"/>
      <c r="BI378" s="144"/>
      <c r="BJ378" s="144"/>
      <c r="BK378" s="144"/>
      <c r="BL378" s="144"/>
      <c r="BM378" s="144"/>
      <c r="BN378" s="144"/>
      <c r="BO378" s="144"/>
      <c r="BP378" s="144"/>
      <c r="BQ378" s="144"/>
      <c r="BR378" s="144"/>
      <c r="BS378" s="144"/>
      <c r="BT378" s="144"/>
      <c r="BU378" s="144"/>
      <c r="BV378" s="144"/>
      <c r="BW378" s="144"/>
      <c r="BX378" s="144"/>
      <c r="BY378" s="144"/>
      <c r="BZ378" s="144"/>
      <c r="CA378" s="144"/>
      <c r="CB378" s="144"/>
      <c r="CC378" s="144"/>
      <c r="CD378" s="144"/>
      <c r="CE378" s="144"/>
      <c r="CF378" s="144"/>
      <c r="CG378" s="144"/>
      <c r="CH378" s="144"/>
      <c r="CI378" s="144"/>
      <c r="CJ378" s="144"/>
      <c r="CK378" s="144"/>
      <c r="CL378" s="144"/>
    </row>
    <row r="379" spans="5:90" ht="8.1" hidden="1" customHeight="1" x14ac:dyDescent="0.15">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4"/>
      <c r="AL379" s="144"/>
      <c r="AM379" s="144"/>
      <c r="AN379" s="144"/>
      <c r="AO379" s="144"/>
      <c r="AP379" s="144"/>
      <c r="AQ379" s="144"/>
      <c r="AR379" s="144"/>
      <c r="AS379" s="144"/>
      <c r="AT379" s="144"/>
      <c r="AU379" s="144"/>
      <c r="AV379" s="144"/>
      <c r="AW379" s="144"/>
      <c r="AX379" s="144"/>
      <c r="AY379" s="144"/>
      <c r="AZ379" s="144"/>
      <c r="BA379" s="144"/>
      <c r="BB379" s="144"/>
      <c r="BC379" s="144"/>
      <c r="BD379" s="144"/>
      <c r="BE379" s="144"/>
      <c r="BF379" s="144"/>
      <c r="BG379" s="144"/>
      <c r="BH379" s="144"/>
      <c r="BI379" s="144"/>
      <c r="BJ379" s="144"/>
      <c r="BK379" s="144"/>
      <c r="BL379" s="144"/>
      <c r="BM379" s="144"/>
      <c r="BN379" s="144"/>
      <c r="BO379" s="144"/>
      <c r="BP379" s="144"/>
      <c r="BQ379" s="144"/>
      <c r="BR379" s="144"/>
      <c r="BS379" s="144"/>
      <c r="BT379" s="144"/>
      <c r="BU379" s="144"/>
      <c r="BV379" s="144"/>
      <c r="BW379" s="144"/>
      <c r="BX379" s="144"/>
      <c r="BY379" s="144"/>
      <c r="BZ379" s="144"/>
      <c r="CA379" s="144"/>
      <c r="CB379" s="144"/>
      <c r="CC379" s="144"/>
      <c r="CD379" s="144"/>
      <c r="CE379" s="144"/>
      <c r="CF379" s="144"/>
      <c r="CG379" s="144"/>
      <c r="CH379" s="144"/>
      <c r="CI379" s="144"/>
      <c r="CJ379" s="144"/>
      <c r="CK379" s="144"/>
      <c r="CL379" s="144"/>
    </row>
    <row r="380" spans="5:90" ht="8.1" hidden="1" customHeight="1" x14ac:dyDescent="0.15">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4"/>
      <c r="AL380" s="144"/>
      <c r="AM380" s="144"/>
      <c r="AN380" s="144"/>
      <c r="AO380" s="144"/>
      <c r="AP380" s="144"/>
      <c r="AQ380" s="144"/>
      <c r="AR380" s="144"/>
      <c r="AS380" s="144"/>
      <c r="AT380" s="144"/>
      <c r="AU380" s="144"/>
      <c r="AV380" s="144"/>
      <c r="AW380" s="144"/>
      <c r="AX380" s="144"/>
      <c r="AY380" s="144"/>
      <c r="AZ380" s="144"/>
      <c r="BA380" s="144"/>
      <c r="BB380" s="144"/>
      <c r="BC380" s="144"/>
      <c r="BD380" s="144"/>
      <c r="BE380" s="144"/>
      <c r="BF380" s="144"/>
      <c r="BG380" s="144"/>
      <c r="BH380" s="144"/>
      <c r="BI380" s="144"/>
      <c r="BJ380" s="144"/>
      <c r="BK380" s="144"/>
      <c r="BL380" s="144"/>
      <c r="BM380" s="144"/>
      <c r="BN380" s="144"/>
      <c r="BO380" s="144"/>
      <c r="BP380" s="144"/>
      <c r="BQ380" s="144"/>
      <c r="BR380" s="144"/>
      <c r="BS380" s="144"/>
      <c r="BT380" s="144"/>
      <c r="BU380" s="144"/>
      <c r="BV380" s="144"/>
      <c r="BW380" s="144"/>
      <c r="BX380" s="144"/>
      <c r="BY380" s="144"/>
      <c r="BZ380" s="144"/>
      <c r="CA380" s="144"/>
      <c r="CB380" s="144"/>
      <c r="CC380" s="144"/>
      <c r="CD380" s="144"/>
      <c r="CE380" s="144"/>
      <c r="CF380" s="144"/>
      <c r="CG380" s="144"/>
      <c r="CH380" s="144"/>
      <c r="CI380" s="144"/>
      <c r="CJ380" s="144"/>
      <c r="CK380" s="144"/>
      <c r="CL380" s="144"/>
    </row>
    <row r="381" spans="5:90" ht="8.1" hidden="1" customHeight="1" x14ac:dyDescent="0.15">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4"/>
      <c r="AL381" s="144"/>
      <c r="AM381" s="144"/>
      <c r="AN381" s="144"/>
      <c r="AO381" s="144"/>
      <c r="AP381" s="144"/>
      <c r="AQ381" s="144"/>
      <c r="AR381" s="144"/>
      <c r="AS381" s="144"/>
      <c r="AT381" s="144"/>
      <c r="AU381" s="144"/>
      <c r="AV381" s="144"/>
      <c r="AW381" s="144"/>
      <c r="AX381" s="144"/>
      <c r="AY381" s="144"/>
      <c r="AZ381" s="144"/>
      <c r="BA381" s="144"/>
      <c r="BB381" s="144"/>
      <c r="BC381" s="144"/>
      <c r="BD381" s="144"/>
      <c r="BE381" s="144"/>
      <c r="BF381" s="144"/>
      <c r="BG381" s="144"/>
      <c r="BH381" s="144"/>
      <c r="BI381" s="144"/>
      <c r="BJ381" s="144"/>
      <c r="BK381" s="144"/>
      <c r="BL381" s="144"/>
      <c r="BM381" s="144"/>
      <c r="BN381" s="144"/>
      <c r="BO381" s="144"/>
      <c r="BP381" s="144"/>
      <c r="BQ381" s="144"/>
      <c r="BR381" s="144"/>
      <c r="BS381" s="144"/>
      <c r="BT381" s="144"/>
      <c r="BU381" s="144"/>
      <c r="BV381" s="144"/>
      <c r="BW381" s="144"/>
      <c r="BX381" s="144"/>
      <c r="BY381" s="144"/>
      <c r="BZ381" s="144"/>
      <c r="CA381" s="144"/>
      <c r="CB381" s="144"/>
      <c r="CC381" s="144"/>
      <c r="CD381" s="144"/>
      <c r="CE381" s="144"/>
      <c r="CF381" s="144"/>
      <c r="CG381" s="144"/>
      <c r="CH381" s="144"/>
      <c r="CI381" s="144"/>
      <c r="CJ381" s="144"/>
      <c r="CK381" s="144"/>
      <c r="CL381" s="144"/>
    </row>
    <row r="382" spans="5:90" ht="8.1" hidden="1" customHeight="1" x14ac:dyDescent="0.15">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4"/>
      <c r="AL382" s="144"/>
      <c r="AM382" s="144"/>
      <c r="AN382" s="144"/>
      <c r="AO382" s="144"/>
      <c r="AP382" s="144"/>
      <c r="AQ382" s="144"/>
      <c r="AR382" s="144"/>
      <c r="AS382" s="144"/>
      <c r="AT382" s="144"/>
      <c r="AU382" s="144"/>
      <c r="AV382" s="144"/>
      <c r="AW382" s="144"/>
      <c r="AX382" s="144"/>
      <c r="AY382" s="144"/>
      <c r="AZ382" s="144"/>
      <c r="BA382" s="144"/>
      <c r="BB382" s="144"/>
      <c r="BC382" s="144"/>
      <c r="BD382" s="144"/>
      <c r="BE382" s="144"/>
      <c r="BF382" s="144"/>
      <c r="BG382" s="144"/>
      <c r="BH382" s="144"/>
      <c r="BI382" s="144"/>
      <c r="BJ382" s="144"/>
      <c r="BK382" s="144"/>
      <c r="BL382" s="144"/>
      <c r="BM382" s="144"/>
      <c r="BN382" s="144"/>
      <c r="BO382" s="144"/>
      <c r="BP382" s="144"/>
      <c r="BQ382" s="144"/>
      <c r="BR382" s="144"/>
      <c r="BS382" s="144"/>
      <c r="BT382" s="144"/>
      <c r="BU382" s="144"/>
      <c r="BV382" s="144"/>
      <c r="BW382" s="144"/>
      <c r="BX382" s="144"/>
      <c r="BY382" s="144"/>
      <c r="BZ382" s="144"/>
      <c r="CA382" s="144"/>
      <c r="CB382" s="144"/>
      <c r="CC382" s="144"/>
      <c r="CD382" s="144"/>
      <c r="CE382" s="144"/>
      <c r="CF382" s="144"/>
      <c r="CG382" s="144"/>
      <c r="CH382" s="144"/>
      <c r="CI382" s="144"/>
      <c r="CJ382" s="144"/>
      <c r="CK382" s="144"/>
      <c r="CL382" s="144"/>
    </row>
    <row r="383" spans="5:90" ht="8.1" hidden="1" customHeight="1" x14ac:dyDescent="0.15">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4"/>
      <c r="AL383" s="144"/>
      <c r="AM383" s="144"/>
      <c r="AN383" s="144"/>
      <c r="AO383" s="144"/>
      <c r="AP383" s="144"/>
      <c r="AQ383" s="144"/>
      <c r="AR383" s="144"/>
      <c r="AS383" s="144"/>
      <c r="AT383" s="144"/>
      <c r="AU383" s="144"/>
      <c r="AV383" s="144"/>
      <c r="AW383" s="144"/>
      <c r="AX383" s="144"/>
      <c r="AY383" s="144"/>
      <c r="AZ383" s="144"/>
      <c r="BA383" s="144"/>
      <c r="BB383" s="144"/>
      <c r="BC383" s="144"/>
      <c r="BD383" s="144"/>
      <c r="BE383" s="144"/>
      <c r="BF383" s="144"/>
      <c r="BG383" s="144"/>
      <c r="BH383" s="144"/>
      <c r="BI383" s="144"/>
      <c r="BJ383" s="144"/>
      <c r="BK383" s="144"/>
      <c r="BL383" s="144"/>
      <c r="BM383" s="144"/>
      <c r="BN383" s="144"/>
      <c r="BO383" s="144"/>
      <c r="BP383" s="144"/>
      <c r="BQ383" s="144"/>
      <c r="BR383" s="144"/>
      <c r="BS383" s="144"/>
      <c r="BT383" s="144"/>
      <c r="BU383" s="144"/>
      <c r="BV383" s="144"/>
      <c r="BW383" s="144"/>
      <c r="BX383" s="144"/>
      <c r="BY383" s="144"/>
      <c r="BZ383" s="144"/>
      <c r="CA383" s="144"/>
      <c r="CB383" s="144"/>
      <c r="CC383" s="144"/>
      <c r="CD383" s="144"/>
      <c r="CE383" s="144"/>
      <c r="CF383" s="144"/>
      <c r="CG383" s="144"/>
      <c r="CH383" s="144"/>
      <c r="CI383" s="144"/>
      <c r="CJ383" s="144"/>
      <c r="CK383" s="144"/>
      <c r="CL383" s="144"/>
    </row>
    <row r="384" spans="5:90" ht="8.1" hidden="1" customHeight="1" x14ac:dyDescent="0.15">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144"/>
      <c r="AZ384" s="144"/>
      <c r="BA384" s="144"/>
      <c r="BB384" s="144"/>
      <c r="BC384" s="144"/>
      <c r="BD384" s="144"/>
      <c r="BE384" s="144"/>
      <c r="BF384" s="144"/>
      <c r="BG384" s="144"/>
      <c r="BH384" s="144"/>
      <c r="BI384" s="144"/>
      <c r="BJ384" s="144"/>
      <c r="BK384" s="144"/>
      <c r="BL384" s="144"/>
      <c r="BM384" s="144"/>
      <c r="BN384" s="144"/>
      <c r="BO384" s="144"/>
      <c r="BP384" s="144"/>
      <c r="BQ384" s="144"/>
      <c r="BR384" s="144"/>
      <c r="BS384" s="144"/>
      <c r="BT384" s="144"/>
      <c r="BU384" s="144"/>
      <c r="BV384" s="144"/>
      <c r="BW384" s="144"/>
      <c r="BX384" s="144"/>
      <c r="BY384" s="144"/>
      <c r="BZ384" s="144"/>
      <c r="CA384" s="144"/>
      <c r="CB384" s="144"/>
      <c r="CC384" s="144"/>
      <c r="CD384" s="144"/>
      <c r="CE384" s="144"/>
      <c r="CF384" s="144"/>
      <c r="CG384" s="144"/>
      <c r="CH384" s="144"/>
      <c r="CI384" s="144"/>
      <c r="CJ384" s="144"/>
      <c r="CK384" s="144"/>
      <c r="CL384" s="144"/>
    </row>
    <row r="385" spans="5:90" ht="8.1" hidden="1" customHeight="1" x14ac:dyDescent="0.15">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4"/>
      <c r="BI385" s="144"/>
      <c r="BJ385" s="144"/>
      <c r="BK385" s="144"/>
      <c r="BL385" s="144"/>
      <c r="BM385" s="144"/>
      <c r="BN385" s="144"/>
      <c r="BO385" s="144"/>
      <c r="BP385" s="144"/>
      <c r="BQ385" s="144"/>
      <c r="BR385" s="144"/>
      <c r="BS385" s="144"/>
      <c r="BT385" s="144"/>
      <c r="BU385" s="144"/>
      <c r="BV385" s="144"/>
      <c r="BW385" s="144"/>
      <c r="BX385" s="144"/>
      <c r="BY385" s="144"/>
      <c r="BZ385" s="144"/>
      <c r="CA385" s="144"/>
      <c r="CB385" s="144"/>
      <c r="CC385" s="144"/>
      <c r="CD385" s="144"/>
      <c r="CE385" s="144"/>
      <c r="CF385" s="144"/>
      <c r="CG385" s="144"/>
      <c r="CH385" s="144"/>
      <c r="CI385" s="144"/>
      <c r="CJ385" s="144"/>
      <c r="CK385" s="144"/>
      <c r="CL385" s="144"/>
    </row>
    <row r="386" spans="5:90" ht="8.1" hidden="1" customHeight="1" x14ac:dyDescent="0.15">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4"/>
      <c r="AL386" s="144"/>
      <c r="AM386" s="144"/>
      <c r="AN386" s="144"/>
      <c r="AO386" s="144"/>
      <c r="AP386" s="144"/>
      <c r="AQ386" s="144"/>
      <c r="AR386" s="144"/>
      <c r="AS386" s="144"/>
      <c r="AT386" s="144"/>
      <c r="AU386" s="144"/>
      <c r="AV386" s="144"/>
      <c r="AW386" s="144"/>
      <c r="AX386" s="144"/>
      <c r="AY386" s="144"/>
      <c r="AZ386" s="144"/>
      <c r="BA386" s="144"/>
      <c r="BB386" s="144"/>
      <c r="BC386" s="144"/>
      <c r="BD386" s="144"/>
      <c r="BE386" s="144"/>
      <c r="BF386" s="144"/>
      <c r="BG386" s="144"/>
      <c r="BH386" s="144"/>
      <c r="BI386" s="144"/>
      <c r="BJ386" s="144"/>
      <c r="BK386" s="144"/>
      <c r="BL386" s="144"/>
      <c r="BM386" s="144"/>
      <c r="BN386" s="144"/>
      <c r="BO386" s="144"/>
      <c r="BP386" s="144"/>
      <c r="BQ386" s="144"/>
      <c r="BR386" s="144"/>
      <c r="BS386" s="144"/>
      <c r="BT386" s="144"/>
      <c r="BU386" s="144"/>
      <c r="BV386" s="144"/>
      <c r="BW386" s="144"/>
      <c r="BX386" s="144"/>
      <c r="BY386" s="144"/>
      <c r="BZ386" s="144"/>
      <c r="CA386" s="144"/>
      <c r="CB386" s="144"/>
      <c r="CC386" s="144"/>
      <c r="CD386" s="144"/>
      <c r="CE386" s="144"/>
      <c r="CF386" s="144"/>
      <c r="CG386" s="144"/>
      <c r="CH386" s="144"/>
      <c r="CI386" s="144"/>
      <c r="CJ386" s="144"/>
      <c r="CK386" s="144"/>
      <c r="CL386" s="144"/>
    </row>
    <row r="387" spans="5:90" ht="8.1" hidden="1" customHeight="1" x14ac:dyDescent="0.15">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44"/>
      <c r="AZ387" s="144"/>
      <c r="BA387" s="144"/>
      <c r="BB387" s="144"/>
      <c r="BC387" s="144"/>
      <c r="BD387" s="144"/>
      <c r="BE387" s="144"/>
      <c r="BF387" s="144"/>
      <c r="BG387" s="144"/>
      <c r="BH387" s="144"/>
      <c r="BI387" s="144"/>
      <c r="BJ387" s="144"/>
      <c r="BK387" s="144"/>
      <c r="BL387" s="144"/>
      <c r="BM387" s="144"/>
      <c r="BN387" s="144"/>
      <c r="BO387" s="144"/>
      <c r="BP387" s="144"/>
      <c r="BQ387" s="144"/>
      <c r="BR387" s="144"/>
      <c r="BS387" s="144"/>
      <c r="BT387" s="144"/>
      <c r="BU387" s="144"/>
      <c r="BV387" s="144"/>
      <c r="BW387" s="144"/>
      <c r="BX387" s="144"/>
      <c r="BY387" s="144"/>
      <c r="BZ387" s="144"/>
      <c r="CA387" s="144"/>
      <c r="CB387" s="144"/>
      <c r="CC387" s="144"/>
      <c r="CD387" s="144"/>
      <c r="CE387" s="144"/>
      <c r="CF387" s="144"/>
      <c r="CG387" s="144"/>
      <c r="CH387" s="144"/>
      <c r="CI387" s="144"/>
      <c r="CJ387" s="144"/>
      <c r="CK387" s="144"/>
      <c r="CL387" s="144"/>
    </row>
    <row r="388" spans="5:90" ht="8.1" hidden="1" customHeight="1" x14ac:dyDescent="0.15">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4"/>
      <c r="AL388" s="144"/>
      <c r="AM388" s="144"/>
      <c r="AN388" s="144"/>
      <c r="AO388" s="144"/>
      <c r="AP388" s="144"/>
      <c r="AQ388" s="144"/>
      <c r="AR388" s="144"/>
      <c r="AS388" s="144"/>
      <c r="AT388" s="144"/>
      <c r="AU388" s="144"/>
      <c r="AV388" s="144"/>
      <c r="AW388" s="144"/>
      <c r="AX388" s="144"/>
      <c r="AY388" s="144"/>
      <c r="AZ388" s="144"/>
      <c r="BA388" s="144"/>
      <c r="BB388" s="144"/>
      <c r="BC388" s="144"/>
      <c r="BD388" s="144"/>
      <c r="BE388" s="144"/>
      <c r="BF388" s="144"/>
      <c r="BG388" s="144"/>
      <c r="BH388" s="144"/>
      <c r="BI388" s="144"/>
      <c r="BJ388" s="144"/>
      <c r="BK388" s="144"/>
      <c r="BL388" s="144"/>
      <c r="BM388" s="144"/>
      <c r="BN388" s="144"/>
      <c r="BO388" s="144"/>
      <c r="BP388" s="144"/>
      <c r="BQ388" s="144"/>
      <c r="BR388" s="144"/>
      <c r="BS388" s="144"/>
      <c r="BT388" s="144"/>
      <c r="BU388" s="144"/>
      <c r="BV388" s="144"/>
      <c r="BW388" s="144"/>
      <c r="BX388" s="144"/>
      <c r="BY388" s="144"/>
      <c r="BZ388" s="144"/>
      <c r="CA388" s="144"/>
      <c r="CB388" s="144"/>
      <c r="CC388" s="144"/>
      <c r="CD388" s="144"/>
      <c r="CE388" s="144"/>
      <c r="CF388" s="144"/>
      <c r="CG388" s="144"/>
      <c r="CH388" s="144"/>
      <c r="CI388" s="144"/>
      <c r="CJ388" s="144"/>
      <c r="CK388" s="144"/>
      <c r="CL388" s="144"/>
    </row>
    <row r="389" spans="5:90" ht="8.1" hidden="1" customHeight="1" x14ac:dyDescent="0.15">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BP389" s="144"/>
      <c r="BQ389" s="144"/>
      <c r="BR389" s="144"/>
      <c r="BS389" s="144"/>
      <c r="BT389" s="144"/>
      <c r="BU389" s="144"/>
      <c r="BV389" s="144"/>
      <c r="BW389" s="144"/>
      <c r="BX389" s="144"/>
      <c r="BY389" s="144"/>
      <c r="BZ389" s="144"/>
      <c r="CA389" s="144"/>
      <c r="CB389" s="144"/>
      <c r="CC389" s="144"/>
      <c r="CD389" s="144"/>
      <c r="CE389" s="144"/>
      <c r="CF389" s="144"/>
      <c r="CG389" s="144"/>
      <c r="CH389" s="144"/>
      <c r="CI389" s="144"/>
      <c r="CJ389" s="144"/>
      <c r="CK389" s="144"/>
      <c r="CL389" s="144"/>
    </row>
    <row r="390" spans="5:90" ht="8.1" hidden="1" customHeight="1" x14ac:dyDescent="0.15">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4"/>
      <c r="AL390" s="144"/>
      <c r="AM390" s="144"/>
      <c r="AN390" s="144"/>
      <c r="AO390" s="144"/>
      <c r="AP390" s="144"/>
      <c r="AQ390" s="144"/>
      <c r="AR390" s="144"/>
      <c r="AS390" s="144"/>
      <c r="AT390" s="144"/>
      <c r="AU390" s="144"/>
      <c r="AV390" s="144"/>
      <c r="AW390" s="144"/>
      <c r="AX390" s="144"/>
      <c r="AY390" s="144"/>
      <c r="AZ390" s="144"/>
      <c r="BA390" s="144"/>
      <c r="BB390" s="144"/>
      <c r="BC390" s="144"/>
      <c r="BD390" s="144"/>
      <c r="BE390" s="144"/>
      <c r="BF390" s="144"/>
      <c r="BG390" s="144"/>
      <c r="BH390" s="144"/>
      <c r="BI390" s="144"/>
      <c r="BJ390" s="144"/>
      <c r="BK390" s="144"/>
      <c r="BL390" s="144"/>
      <c r="BM390" s="144"/>
      <c r="BN390" s="144"/>
      <c r="BO390" s="144"/>
      <c r="BP390" s="144"/>
      <c r="BQ390" s="144"/>
      <c r="BR390" s="144"/>
      <c r="BS390" s="144"/>
      <c r="BT390" s="144"/>
      <c r="BU390" s="144"/>
      <c r="BV390" s="144"/>
      <c r="BW390" s="144"/>
      <c r="BX390" s="144"/>
      <c r="BY390" s="144"/>
      <c r="BZ390" s="144"/>
      <c r="CA390" s="144"/>
      <c r="CB390" s="144"/>
      <c r="CC390" s="144"/>
      <c r="CD390" s="144"/>
      <c r="CE390" s="144"/>
      <c r="CF390" s="144"/>
      <c r="CG390" s="144"/>
      <c r="CH390" s="144"/>
      <c r="CI390" s="144"/>
      <c r="CJ390" s="144"/>
      <c r="CK390" s="144"/>
      <c r="CL390" s="144"/>
    </row>
    <row r="391" spans="5:90" ht="8.1" hidden="1" customHeight="1" x14ac:dyDescent="0.15">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4"/>
      <c r="AL391" s="144"/>
      <c r="AM391" s="144"/>
      <c r="AN391" s="144"/>
      <c r="AO391" s="144"/>
      <c r="AP391" s="144"/>
      <c r="AQ391" s="144"/>
      <c r="AR391" s="144"/>
      <c r="AS391" s="144"/>
      <c r="AT391" s="144"/>
      <c r="AU391" s="144"/>
      <c r="AV391" s="144"/>
      <c r="AW391" s="144"/>
      <c r="AX391" s="144"/>
      <c r="AY391" s="144"/>
      <c r="AZ391" s="144"/>
      <c r="BA391" s="144"/>
      <c r="BB391" s="144"/>
      <c r="BC391" s="144"/>
      <c r="BD391" s="144"/>
      <c r="BE391" s="144"/>
      <c r="BF391" s="144"/>
      <c r="BG391" s="144"/>
      <c r="BH391" s="144"/>
      <c r="BI391" s="144"/>
      <c r="BJ391" s="144"/>
      <c r="BK391" s="144"/>
      <c r="BL391" s="144"/>
      <c r="BM391" s="144"/>
      <c r="BN391" s="144"/>
      <c r="BO391" s="144"/>
      <c r="BP391" s="144"/>
      <c r="BQ391" s="144"/>
      <c r="BR391" s="144"/>
      <c r="BS391" s="144"/>
      <c r="BT391" s="144"/>
      <c r="BU391" s="144"/>
      <c r="BV391" s="144"/>
      <c r="BW391" s="144"/>
      <c r="BX391" s="144"/>
      <c r="BY391" s="144"/>
      <c r="BZ391" s="144"/>
      <c r="CA391" s="144"/>
      <c r="CB391" s="144"/>
      <c r="CC391" s="144"/>
      <c r="CD391" s="144"/>
      <c r="CE391" s="144"/>
      <c r="CF391" s="144"/>
      <c r="CG391" s="144"/>
      <c r="CH391" s="144"/>
      <c r="CI391" s="144"/>
      <c r="CJ391" s="144"/>
      <c r="CK391" s="144"/>
      <c r="CL391" s="144"/>
    </row>
    <row r="392" spans="5:90" ht="8.1" hidden="1" customHeight="1" x14ac:dyDescent="0.15">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4"/>
      <c r="AL392" s="144"/>
      <c r="AM392" s="144"/>
      <c r="AN392" s="144"/>
      <c r="AO392" s="144"/>
      <c r="AP392" s="144"/>
      <c r="AQ392" s="144"/>
      <c r="AR392" s="144"/>
      <c r="AS392" s="144"/>
      <c r="AT392" s="144"/>
      <c r="AU392" s="144"/>
      <c r="AV392" s="144"/>
      <c r="AW392" s="144"/>
      <c r="AX392" s="144"/>
      <c r="AY392" s="144"/>
      <c r="AZ392" s="144"/>
      <c r="BA392" s="144"/>
      <c r="BB392" s="144"/>
      <c r="BC392" s="144"/>
      <c r="BD392" s="144"/>
      <c r="BE392" s="144"/>
      <c r="BF392" s="144"/>
      <c r="BG392" s="144"/>
      <c r="BH392" s="144"/>
      <c r="BI392" s="144"/>
      <c r="BJ392" s="144"/>
      <c r="BK392" s="144"/>
      <c r="BL392" s="144"/>
      <c r="BM392" s="144"/>
      <c r="BN392" s="144"/>
      <c r="BO392" s="144"/>
      <c r="BP392" s="144"/>
      <c r="BQ392" s="144"/>
      <c r="BR392" s="144"/>
      <c r="BS392" s="144"/>
      <c r="BT392" s="144"/>
      <c r="BU392" s="144"/>
      <c r="BV392" s="144"/>
      <c r="BW392" s="144"/>
      <c r="BX392" s="144"/>
      <c r="BY392" s="144"/>
      <c r="BZ392" s="144"/>
      <c r="CA392" s="144"/>
      <c r="CB392" s="144"/>
      <c r="CC392" s="144"/>
      <c r="CD392" s="144"/>
      <c r="CE392" s="144"/>
      <c r="CF392" s="144"/>
      <c r="CG392" s="144"/>
      <c r="CH392" s="144"/>
      <c r="CI392" s="144"/>
      <c r="CJ392" s="144"/>
      <c r="CK392" s="144"/>
      <c r="CL392" s="144"/>
    </row>
    <row r="393" spans="5:90" ht="8.1" hidden="1" customHeight="1" x14ac:dyDescent="0.15">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c r="AV393" s="144"/>
      <c r="AW393" s="144"/>
      <c r="AX393" s="144"/>
      <c r="AY393" s="144"/>
      <c r="AZ393" s="144"/>
      <c r="BA393" s="144"/>
      <c r="BB393" s="144"/>
      <c r="BC393" s="144"/>
      <c r="BD393" s="144"/>
      <c r="BE393" s="144"/>
      <c r="BF393" s="144"/>
      <c r="BG393" s="144"/>
      <c r="BH393" s="144"/>
      <c r="BI393" s="144"/>
      <c r="BJ393" s="144"/>
      <c r="BK393" s="144"/>
      <c r="BL393" s="144"/>
      <c r="BM393" s="144"/>
      <c r="BN393" s="144"/>
      <c r="BO393" s="144"/>
      <c r="BP393" s="144"/>
      <c r="BQ393" s="144"/>
      <c r="BR393" s="144"/>
      <c r="BS393" s="144"/>
      <c r="BT393" s="144"/>
      <c r="BU393" s="144"/>
      <c r="BV393" s="144"/>
      <c r="BW393" s="144"/>
      <c r="BX393" s="144"/>
      <c r="BY393" s="144"/>
      <c r="BZ393" s="144"/>
      <c r="CA393" s="144"/>
      <c r="CB393" s="144"/>
      <c r="CC393" s="144"/>
      <c r="CD393" s="144"/>
      <c r="CE393" s="144"/>
      <c r="CF393" s="144"/>
      <c r="CG393" s="144"/>
      <c r="CH393" s="144"/>
      <c r="CI393" s="144"/>
      <c r="CJ393" s="144"/>
      <c r="CK393" s="144"/>
      <c r="CL393" s="144"/>
    </row>
    <row r="394" spans="5:90" ht="8.1" hidden="1" customHeight="1" x14ac:dyDescent="0.15">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4"/>
      <c r="AL394" s="144"/>
      <c r="AM394" s="144"/>
      <c r="AN394" s="144"/>
      <c r="AO394" s="144"/>
      <c r="AP394" s="144"/>
      <c r="AQ394" s="144"/>
      <c r="AR394" s="144"/>
      <c r="AS394" s="144"/>
      <c r="AT394" s="144"/>
      <c r="AU394" s="144"/>
      <c r="AV394" s="144"/>
      <c r="AW394" s="144"/>
      <c r="AX394" s="144"/>
      <c r="AY394" s="144"/>
      <c r="AZ394" s="144"/>
      <c r="BA394" s="144"/>
      <c r="BB394" s="144"/>
      <c r="BC394" s="144"/>
      <c r="BD394" s="144"/>
      <c r="BE394" s="144"/>
      <c r="BF394" s="144"/>
      <c r="BG394" s="144"/>
      <c r="BH394" s="144"/>
      <c r="BI394" s="144"/>
      <c r="BJ394" s="144"/>
      <c r="BK394" s="144"/>
      <c r="BL394" s="144"/>
      <c r="BM394" s="144"/>
      <c r="BN394" s="144"/>
      <c r="BO394" s="144"/>
      <c r="BP394" s="144"/>
      <c r="BQ394" s="144"/>
      <c r="BR394" s="144"/>
      <c r="BS394" s="144"/>
      <c r="BT394" s="144"/>
      <c r="BU394" s="144"/>
      <c r="BV394" s="144"/>
      <c r="BW394" s="144"/>
      <c r="BX394" s="144"/>
      <c r="BY394" s="144"/>
      <c r="BZ394" s="144"/>
      <c r="CA394" s="144"/>
      <c r="CB394" s="144"/>
      <c r="CC394" s="144"/>
      <c r="CD394" s="144"/>
      <c r="CE394" s="144"/>
      <c r="CF394" s="144"/>
      <c r="CG394" s="144"/>
      <c r="CH394" s="144"/>
      <c r="CI394" s="144"/>
      <c r="CJ394" s="144"/>
      <c r="CK394" s="144"/>
      <c r="CL394" s="144"/>
    </row>
    <row r="395" spans="5:90" ht="8.1" hidden="1" customHeight="1" x14ac:dyDescent="0.15">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4"/>
      <c r="AL395" s="144"/>
      <c r="AM395" s="144"/>
      <c r="AN395" s="144"/>
      <c r="AO395" s="144"/>
      <c r="AP395" s="144"/>
      <c r="AQ395" s="144"/>
      <c r="AR395" s="144"/>
      <c r="AS395" s="144"/>
      <c r="AT395" s="144"/>
      <c r="AU395" s="144"/>
      <c r="AV395" s="144"/>
      <c r="AW395" s="144"/>
      <c r="AX395" s="144"/>
      <c r="AY395" s="144"/>
      <c r="AZ395" s="144"/>
      <c r="BA395" s="144"/>
      <c r="BB395" s="144"/>
      <c r="BC395" s="144"/>
      <c r="BD395" s="144"/>
      <c r="BE395" s="144"/>
      <c r="BF395" s="144"/>
      <c r="BG395" s="144"/>
      <c r="BH395" s="144"/>
      <c r="BI395" s="144"/>
      <c r="BJ395" s="144"/>
      <c r="BK395" s="144"/>
      <c r="BL395" s="144"/>
      <c r="BM395" s="144"/>
      <c r="BN395" s="144"/>
      <c r="BO395" s="144"/>
      <c r="BP395" s="144"/>
      <c r="BQ395" s="144"/>
      <c r="BR395" s="144"/>
      <c r="BS395" s="144"/>
      <c r="BT395" s="144"/>
      <c r="BU395" s="144"/>
      <c r="BV395" s="144"/>
      <c r="BW395" s="144"/>
      <c r="BX395" s="144"/>
      <c r="BY395" s="144"/>
      <c r="BZ395" s="144"/>
      <c r="CA395" s="144"/>
      <c r="CB395" s="144"/>
      <c r="CC395" s="144"/>
      <c r="CD395" s="144"/>
      <c r="CE395" s="144"/>
      <c r="CF395" s="144"/>
      <c r="CG395" s="144"/>
      <c r="CH395" s="144"/>
      <c r="CI395" s="144"/>
      <c r="CJ395" s="144"/>
      <c r="CK395" s="144"/>
      <c r="CL395" s="144"/>
    </row>
    <row r="396" spans="5:90" ht="8.1" hidden="1" customHeight="1" x14ac:dyDescent="0.15">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4"/>
      <c r="AL396" s="144"/>
      <c r="AM396" s="144"/>
      <c r="AN396" s="144"/>
      <c r="AO396" s="144"/>
      <c r="AP396" s="144"/>
      <c r="AQ396" s="144"/>
      <c r="AR396" s="144"/>
      <c r="AS396" s="144"/>
      <c r="AT396" s="144"/>
      <c r="AU396" s="144"/>
      <c r="AV396" s="144"/>
      <c r="AW396" s="144"/>
      <c r="AX396" s="144"/>
      <c r="AY396" s="144"/>
      <c r="AZ396" s="144"/>
      <c r="BA396" s="144"/>
      <c r="BB396" s="144"/>
      <c r="BC396" s="144"/>
      <c r="BD396" s="144"/>
      <c r="BE396" s="144"/>
      <c r="BF396" s="144"/>
      <c r="BG396" s="144"/>
      <c r="BH396" s="144"/>
      <c r="BI396" s="144"/>
      <c r="BJ396" s="144"/>
      <c r="BK396" s="144"/>
      <c r="BL396" s="144"/>
      <c r="BM396" s="144"/>
      <c r="BN396" s="144"/>
      <c r="BO396" s="144"/>
      <c r="BP396" s="144"/>
      <c r="BQ396" s="144"/>
      <c r="BR396" s="144"/>
      <c r="BS396" s="144"/>
      <c r="BT396" s="144"/>
      <c r="BU396" s="144"/>
      <c r="BV396" s="144"/>
      <c r="BW396" s="144"/>
      <c r="BX396" s="144"/>
      <c r="BY396" s="144"/>
      <c r="BZ396" s="144"/>
      <c r="CA396" s="144"/>
      <c r="CB396" s="144"/>
      <c r="CC396" s="144"/>
      <c r="CD396" s="144"/>
      <c r="CE396" s="144"/>
      <c r="CF396" s="144"/>
      <c r="CG396" s="144"/>
      <c r="CH396" s="144"/>
      <c r="CI396" s="144"/>
      <c r="CJ396" s="144"/>
      <c r="CK396" s="144"/>
      <c r="CL396" s="144"/>
    </row>
    <row r="397" spans="5:90" ht="8.1" hidden="1" customHeight="1" x14ac:dyDescent="0.15">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4"/>
      <c r="AL397" s="144"/>
      <c r="AM397" s="144"/>
      <c r="AN397" s="144"/>
      <c r="AO397" s="144"/>
      <c r="AP397" s="144"/>
      <c r="AQ397" s="144"/>
      <c r="AR397" s="144"/>
      <c r="AS397" s="144"/>
      <c r="AT397" s="144"/>
      <c r="AU397" s="144"/>
      <c r="AV397" s="144"/>
      <c r="AW397" s="144"/>
      <c r="AX397" s="144"/>
      <c r="AY397" s="144"/>
      <c r="AZ397" s="144"/>
      <c r="BA397" s="144"/>
      <c r="BB397" s="144"/>
      <c r="BC397" s="144"/>
      <c r="BD397" s="144"/>
      <c r="BE397" s="144"/>
      <c r="BF397" s="144"/>
      <c r="BG397" s="144"/>
      <c r="BH397" s="144"/>
      <c r="BI397" s="144"/>
      <c r="BJ397" s="144"/>
      <c r="BK397" s="144"/>
      <c r="BL397" s="144"/>
      <c r="BM397" s="144"/>
      <c r="BN397" s="144"/>
      <c r="BO397" s="144"/>
      <c r="BP397" s="144"/>
      <c r="BQ397" s="144"/>
      <c r="BR397" s="144"/>
      <c r="BS397" s="144"/>
      <c r="BT397" s="144"/>
      <c r="BU397" s="144"/>
      <c r="BV397" s="144"/>
      <c r="BW397" s="144"/>
      <c r="BX397" s="144"/>
      <c r="BY397" s="144"/>
      <c r="BZ397" s="144"/>
      <c r="CA397" s="144"/>
      <c r="CB397" s="144"/>
      <c r="CC397" s="144"/>
      <c r="CD397" s="144"/>
      <c r="CE397" s="144"/>
      <c r="CF397" s="144"/>
      <c r="CG397" s="144"/>
      <c r="CH397" s="144"/>
      <c r="CI397" s="144"/>
      <c r="CJ397" s="144"/>
      <c r="CK397" s="144"/>
      <c r="CL397" s="144"/>
    </row>
    <row r="398" spans="5:90" ht="8.1" hidden="1" customHeight="1" x14ac:dyDescent="0.15">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c r="AA398" s="144"/>
      <c r="AB398" s="144"/>
      <c r="AC398" s="144"/>
      <c r="AD398" s="144"/>
      <c r="AE398" s="144"/>
      <c r="AF398" s="144"/>
      <c r="AG398" s="144"/>
      <c r="AH398" s="144"/>
      <c r="AI398" s="144"/>
      <c r="AJ398" s="144"/>
      <c r="AK398" s="144"/>
      <c r="AL398" s="144"/>
      <c r="AM398" s="144"/>
      <c r="AN398" s="144"/>
      <c r="AO398" s="144"/>
      <c r="AP398" s="144"/>
      <c r="AQ398" s="144"/>
      <c r="AR398" s="144"/>
      <c r="AS398" s="144"/>
      <c r="AT398" s="144"/>
      <c r="AU398" s="144"/>
      <c r="AV398" s="144"/>
      <c r="AW398" s="144"/>
      <c r="AX398" s="144"/>
      <c r="AY398" s="144"/>
      <c r="AZ398" s="144"/>
      <c r="BA398" s="144"/>
      <c r="BB398" s="144"/>
      <c r="BC398" s="144"/>
      <c r="BD398" s="144"/>
      <c r="BE398" s="144"/>
      <c r="BF398" s="144"/>
      <c r="BG398" s="144"/>
      <c r="BH398" s="144"/>
      <c r="BI398" s="144"/>
      <c r="BJ398" s="144"/>
      <c r="BK398" s="144"/>
      <c r="BL398" s="144"/>
      <c r="BM398" s="144"/>
      <c r="BN398" s="144"/>
      <c r="BO398" s="144"/>
      <c r="BP398" s="144"/>
      <c r="BQ398" s="144"/>
      <c r="BR398" s="144"/>
      <c r="BS398" s="144"/>
      <c r="BT398" s="144"/>
      <c r="BU398" s="144"/>
      <c r="BV398" s="144"/>
      <c r="BW398" s="144"/>
      <c r="BX398" s="144"/>
      <c r="BY398" s="144"/>
      <c r="BZ398" s="144"/>
      <c r="CA398" s="144"/>
      <c r="CB398" s="144"/>
      <c r="CC398" s="144"/>
      <c r="CD398" s="144"/>
      <c r="CE398" s="144"/>
      <c r="CF398" s="144"/>
      <c r="CG398" s="144"/>
      <c r="CH398" s="144"/>
      <c r="CI398" s="144"/>
      <c r="CJ398" s="144"/>
      <c r="CK398" s="144"/>
      <c r="CL398" s="144"/>
    </row>
    <row r="399" spans="5:90" ht="8.1" hidden="1" customHeight="1" x14ac:dyDescent="0.15">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c r="AA399" s="144"/>
      <c r="AB399" s="144"/>
      <c r="AC399" s="144"/>
      <c r="AD399" s="144"/>
      <c r="AE399" s="144"/>
      <c r="AF399" s="144"/>
      <c r="AG399" s="144"/>
      <c r="AH399" s="144"/>
      <c r="AI399" s="144"/>
      <c r="AJ399" s="144"/>
      <c r="AK399" s="144"/>
      <c r="AL399" s="144"/>
      <c r="AM399" s="144"/>
      <c r="AN399" s="144"/>
      <c r="AO399" s="144"/>
      <c r="AP399" s="144"/>
      <c r="AQ399" s="144"/>
      <c r="AR399" s="144"/>
      <c r="AS399" s="144"/>
      <c r="AT399" s="144"/>
      <c r="AU399" s="144"/>
      <c r="AV399" s="144"/>
      <c r="AW399" s="144"/>
      <c r="AX399" s="144"/>
      <c r="AY399" s="144"/>
      <c r="AZ399" s="144"/>
      <c r="BA399" s="144"/>
      <c r="BB399" s="144"/>
      <c r="BC399" s="144"/>
      <c r="BD399" s="144"/>
      <c r="BE399" s="144"/>
      <c r="BF399" s="144"/>
      <c r="BG399" s="144"/>
      <c r="BH399" s="144"/>
      <c r="BI399" s="144"/>
      <c r="BJ399" s="144"/>
      <c r="BK399" s="144"/>
      <c r="BL399" s="144"/>
      <c r="BM399" s="144"/>
      <c r="BN399" s="144"/>
      <c r="BO399" s="144"/>
      <c r="BP399" s="144"/>
      <c r="BQ399" s="144"/>
      <c r="BR399" s="144"/>
      <c r="BS399" s="144"/>
      <c r="BT399" s="144"/>
      <c r="BU399" s="144"/>
      <c r="BV399" s="144"/>
      <c r="BW399" s="144"/>
      <c r="BX399" s="144"/>
      <c r="BY399" s="144"/>
      <c r="BZ399" s="144"/>
      <c r="CA399" s="144"/>
      <c r="CB399" s="144"/>
      <c r="CC399" s="144"/>
      <c r="CD399" s="144"/>
      <c r="CE399" s="144"/>
      <c r="CF399" s="144"/>
      <c r="CG399" s="144"/>
      <c r="CH399" s="144"/>
      <c r="CI399" s="144"/>
      <c r="CJ399" s="144"/>
      <c r="CK399" s="144"/>
      <c r="CL399" s="144"/>
    </row>
    <row r="400" spans="5:90" ht="8.1" hidden="1" customHeight="1" x14ac:dyDescent="0.15">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c r="AA400" s="144"/>
      <c r="AB400" s="144"/>
      <c r="AC400" s="144"/>
      <c r="AD400" s="144"/>
      <c r="AE400" s="144"/>
      <c r="AF400" s="144"/>
      <c r="AG400" s="144"/>
      <c r="AH400" s="144"/>
      <c r="AI400" s="144"/>
      <c r="AJ400" s="144"/>
      <c r="AK400" s="144"/>
      <c r="AL400" s="144"/>
      <c r="AM400" s="144"/>
      <c r="AN400" s="144"/>
      <c r="AO400" s="144"/>
      <c r="AP400" s="144"/>
      <c r="AQ400" s="144"/>
      <c r="AR400" s="144"/>
      <c r="AS400" s="144"/>
      <c r="AT400" s="144"/>
      <c r="AU400" s="144"/>
      <c r="AV400" s="144"/>
      <c r="AW400" s="144"/>
      <c r="AX400" s="144"/>
      <c r="AY400" s="144"/>
      <c r="AZ400" s="144"/>
      <c r="BA400" s="144"/>
      <c r="BB400" s="144"/>
      <c r="BC400" s="144"/>
      <c r="BD400" s="144"/>
      <c r="BE400" s="144"/>
      <c r="BF400" s="144"/>
      <c r="BG400" s="144"/>
      <c r="BH400" s="144"/>
      <c r="BI400" s="144"/>
      <c r="BJ400" s="144"/>
      <c r="BK400" s="144"/>
      <c r="BL400" s="144"/>
      <c r="BM400" s="144"/>
      <c r="BN400" s="144"/>
      <c r="BO400" s="144"/>
      <c r="BP400" s="144"/>
      <c r="BQ400" s="144"/>
      <c r="BR400" s="144"/>
      <c r="BS400" s="144"/>
      <c r="BT400" s="144"/>
      <c r="BU400" s="144"/>
      <c r="BV400" s="144"/>
      <c r="BW400" s="144"/>
      <c r="BX400" s="144"/>
      <c r="BY400" s="144"/>
      <c r="BZ400" s="144"/>
      <c r="CA400" s="144"/>
      <c r="CB400" s="144"/>
      <c r="CC400" s="144"/>
      <c r="CD400" s="144"/>
      <c r="CE400" s="144"/>
      <c r="CF400" s="144"/>
      <c r="CG400" s="144"/>
      <c r="CH400" s="144"/>
      <c r="CI400" s="144"/>
      <c r="CJ400" s="144"/>
      <c r="CK400" s="144"/>
      <c r="CL400" s="144"/>
    </row>
    <row r="401" ht="8.1" hidden="1" customHeight="1" x14ac:dyDescent="0.15"/>
    <row r="402" ht="8.1" hidden="1" customHeight="1" x14ac:dyDescent="0.15"/>
    <row r="403" ht="8.1" hidden="1" customHeight="1" x14ac:dyDescent="0.15"/>
    <row r="404" ht="8.1" hidden="1" customHeight="1" x14ac:dyDescent="0.15"/>
    <row r="405" ht="15" hidden="1" customHeight="1" x14ac:dyDescent="0.15"/>
    <row r="406" ht="15" hidden="1" customHeight="1" x14ac:dyDescent="0.15"/>
    <row r="407" ht="15" hidden="1" customHeight="1" x14ac:dyDescent="0.15"/>
    <row r="408" ht="15" hidden="1" customHeight="1" x14ac:dyDescent="0.15"/>
    <row r="409" ht="15" hidden="1" customHeight="1" x14ac:dyDescent="0.15"/>
    <row r="410" ht="15" hidden="1" customHeight="1" x14ac:dyDescent="0.15"/>
    <row r="411" ht="15" hidden="1" customHeight="1" x14ac:dyDescent="0.15"/>
    <row r="412" ht="15" hidden="1" customHeight="1" x14ac:dyDescent="0.15"/>
    <row r="413" ht="15" hidden="1" customHeight="1" x14ac:dyDescent="0.15"/>
    <row r="414" ht="15" hidden="1" customHeight="1" x14ac:dyDescent="0.15"/>
    <row r="415" ht="15" hidden="1" customHeight="1" x14ac:dyDescent="0.15"/>
    <row r="416" ht="15" hidden="1" customHeight="1" x14ac:dyDescent="0.15"/>
    <row r="417" ht="15" hidden="1" customHeight="1" x14ac:dyDescent="0.15"/>
    <row r="418" ht="15" hidden="1" customHeight="1" x14ac:dyDescent="0.15"/>
    <row r="419" ht="15" hidden="1" customHeight="1" x14ac:dyDescent="0.15"/>
    <row r="420" ht="15" hidden="1" customHeight="1" x14ac:dyDescent="0.15"/>
    <row r="421" ht="15" hidden="1" customHeight="1" x14ac:dyDescent="0.15"/>
    <row r="422" ht="15" hidden="1" customHeight="1" x14ac:dyDescent="0.15"/>
    <row r="423" ht="15" hidden="1" customHeight="1" x14ac:dyDescent="0.15"/>
    <row r="424" ht="15" hidden="1" customHeight="1" x14ac:dyDescent="0.15"/>
    <row r="425" ht="15" hidden="1" customHeight="1" x14ac:dyDescent="0.15"/>
    <row r="426" ht="15" hidden="1" customHeight="1" x14ac:dyDescent="0.15"/>
    <row r="427" ht="15" hidden="1" customHeight="1" x14ac:dyDescent="0.15"/>
    <row r="428" ht="15" hidden="1" customHeight="1" x14ac:dyDescent="0.15"/>
    <row r="429" ht="15" hidden="1" customHeight="1" x14ac:dyDescent="0.15"/>
    <row r="430" ht="15" hidden="1" customHeight="1" x14ac:dyDescent="0.15"/>
    <row r="431" ht="15" hidden="1" customHeight="1" x14ac:dyDescent="0.15"/>
    <row r="432" ht="15" hidden="1" customHeight="1" x14ac:dyDescent="0.15"/>
    <row r="433" ht="15" hidden="1" customHeight="1" x14ac:dyDescent="0.15"/>
    <row r="434" ht="15" hidden="1" customHeight="1" x14ac:dyDescent="0.15"/>
    <row r="435" ht="15" hidden="1" customHeight="1" x14ac:dyDescent="0.15"/>
    <row r="436" ht="15" hidden="1" customHeight="1" x14ac:dyDescent="0.15"/>
    <row r="437" ht="15" hidden="1" customHeight="1" x14ac:dyDescent="0.15"/>
    <row r="438" ht="15" hidden="1" customHeight="1" x14ac:dyDescent="0.15"/>
    <row r="439" ht="15" hidden="1" customHeight="1" x14ac:dyDescent="0.15"/>
    <row r="440" ht="15" hidden="1" customHeight="1" x14ac:dyDescent="0.15"/>
    <row r="441" ht="15" hidden="1" customHeight="1" x14ac:dyDescent="0.15"/>
    <row r="442" ht="15" hidden="1" customHeight="1" x14ac:dyDescent="0.15"/>
    <row r="443" ht="15" hidden="1" customHeight="1" x14ac:dyDescent="0.15"/>
    <row r="444" ht="15" hidden="1" customHeight="1" x14ac:dyDescent="0.15"/>
    <row r="445" ht="15" hidden="1" customHeight="1" x14ac:dyDescent="0.15"/>
    <row r="446" ht="15" hidden="1" customHeight="1" x14ac:dyDescent="0.15"/>
    <row r="447" ht="15" hidden="1" customHeight="1" x14ac:dyDescent="0.15"/>
    <row r="448" ht="15" hidden="1" customHeight="1" x14ac:dyDescent="0.15"/>
    <row r="449" ht="15" hidden="1" customHeight="1" x14ac:dyDescent="0.15"/>
    <row r="450" ht="15" hidden="1" customHeight="1" x14ac:dyDescent="0.15"/>
    <row r="451" ht="15" hidden="1" customHeight="1" x14ac:dyDescent="0.15"/>
    <row r="452" ht="15" hidden="1" customHeight="1" x14ac:dyDescent="0.15"/>
    <row r="453" ht="15" hidden="1" customHeight="1" x14ac:dyDescent="0.15"/>
    <row r="454" ht="15" hidden="1" customHeight="1" x14ac:dyDescent="0.15"/>
    <row r="455" ht="15" hidden="1" customHeight="1" x14ac:dyDescent="0.15"/>
    <row r="456" ht="15" hidden="1" customHeight="1" x14ac:dyDescent="0.15"/>
    <row r="457" ht="15" hidden="1" customHeight="1" x14ac:dyDescent="0.15"/>
    <row r="458" ht="15" hidden="1" customHeight="1" x14ac:dyDescent="0.15"/>
    <row r="459" ht="15" hidden="1" customHeight="1" x14ac:dyDescent="0.15"/>
    <row r="460" ht="15" hidden="1" customHeight="1" x14ac:dyDescent="0.15"/>
    <row r="461" ht="15" hidden="1" customHeight="1" x14ac:dyDescent="0.15"/>
    <row r="462" ht="15" hidden="1" customHeight="1" x14ac:dyDescent="0.15"/>
    <row r="463" ht="15" hidden="1" customHeight="1" x14ac:dyDescent="0.15"/>
    <row r="464" ht="15" hidden="1" customHeight="1" x14ac:dyDescent="0.15"/>
    <row r="465" ht="15" hidden="1" customHeight="1" x14ac:dyDescent="0.15"/>
    <row r="466" ht="15" hidden="1" customHeight="1" x14ac:dyDescent="0.15"/>
    <row r="467" ht="15" hidden="1" customHeight="1" x14ac:dyDescent="0.15"/>
    <row r="468" ht="15" hidden="1" customHeight="1" x14ac:dyDescent="0.15"/>
    <row r="469" ht="15" hidden="1" customHeight="1" x14ac:dyDescent="0.15"/>
    <row r="470" ht="15" hidden="1" customHeight="1" x14ac:dyDescent="0.15"/>
    <row r="471" ht="15" hidden="1" customHeight="1" x14ac:dyDescent="0.15"/>
    <row r="472" ht="15" hidden="1" customHeight="1" x14ac:dyDescent="0.15"/>
    <row r="473" ht="15"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row r="943" ht="8.1" hidden="1" customHeight="1" x14ac:dyDescent="0.15"/>
    <row r="944" ht="8.1" hidden="1" customHeight="1" x14ac:dyDescent="0.15"/>
    <row r="945" ht="8.1" hidden="1" customHeight="1" x14ac:dyDescent="0.15"/>
    <row r="946" ht="8.1" hidden="1" customHeight="1" x14ac:dyDescent="0.15"/>
    <row r="947" ht="8.1" hidden="1" customHeight="1" x14ac:dyDescent="0.15"/>
    <row r="948" ht="8.1" hidden="1" customHeight="1" x14ac:dyDescent="0.15"/>
    <row r="949" ht="8.1" hidden="1" customHeight="1" x14ac:dyDescent="0.15"/>
    <row r="950" ht="8.1" hidden="1" customHeight="1" x14ac:dyDescent="0.15"/>
    <row r="951" ht="8.1" hidden="1" customHeight="1" x14ac:dyDescent="0.15"/>
    <row r="952" ht="8.1" hidden="1" customHeight="1" x14ac:dyDescent="0.15"/>
    <row r="953" ht="8.1" hidden="1" customHeight="1" x14ac:dyDescent="0.15"/>
    <row r="954" ht="8.1" hidden="1" customHeight="1" x14ac:dyDescent="0.15"/>
    <row r="955" ht="8.1" hidden="1" customHeight="1" x14ac:dyDescent="0.15"/>
    <row r="956" ht="8.1" hidden="1" customHeight="1" x14ac:dyDescent="0.15"/>
    <row r="957" ht="8.1" hidden="1" customHeight="1" x14ac:dyDescent="0.15"/>
    <row r="958" ht="8.1" hidden="1" customHeight="1" x14ac:dyDescent="0.15"/>
    <row r="959" ht="8.1" hidden="1" customHeight="1" x14ac:dyDescent="0.15"/>
    <row r="960" ht="8.1" hidden="1" customHeight="1" x14ac:dyDescent="0.15"/>
    <row r="961" ht="8.1" hidden="1" customHeight="1" x14ac:dyDescent="0.15"/>
    <row r="962" ht="8.1" hidden="1" customHeight="1" x14ac:dyDescent="0.15"/>
    <row r="963" ht="8.1" hidden="1" customHeight="1" x14ac:dyDescent="0.15"/>
    <row r="964" ht="8.1" hidden="1" customHeight="1" x14ac:dyDescent="0.15"/>
    <row r="965" ht="8.1" hidden="1" customHeight="1" x14ac:dyDescent="0.15"/>
    <row r="966" ht="8.1" hidden="1" customHeight="1" x14ac:dyDescent="0.15"/>
    <row r="967" ht="8.1" hidden="1" customHeight="1" x14ac:dyDescent="0.15"/>
    <row r="968" ht="8.1" hidden="1" customHeight="1" x14ac:dyDescent="0.15"/>
    <row r="969" ht="8.1" hidden="1" customHeight="1" x14ac:dyDescent="0.15"/>
    <row r="970" ht="8.1" hidden="1" customHeight="1" x14ac:dyDescent="0.15"/>
    <row r="971" ht="8.1" hidden="1" customHeight="1" x14ac:dyDescent="0.15"/>
    <row r="972" ht="8.1" hidden="1" customHeight="1" x14ac:dyDescent="0.15"/>
    <row r="973" ht="8.1" hidden="1" customHeight="1" x14ac:dyDescent="0.15"/>
    <row r="974" ht="8.1" hidden="1" customHeight="1" x14ac:dyDescent="0.15"/>
    <row r="975" ht="8.1" hidden="1" customHeight="1" x14ac:dyDescent="0.15"/>
    <row r="976" ht="8.1" hidden="1" customHeight="1" x14ac:dyDescent="0.15"/>
    <row r="977" ht="8.1" hidden="1" customHeight="1" x14ac:dyDescent="0.15"/>
    <row r="978" ht="8.1" hidden="1" customHeight="1" x14ac:dyDescent="0.15"/>
    <row r="979" ht="8.1" hidden="1" customHeight="1" x14ac:dyDescent="0.15"/>
    <row r="980" ht="8.1" hidden="1" customHeight="1" x14ac:dyDescent="0.15"/>
    <row r="981" ht="8.1" hidden="1" customHeight="1" x14ac:dyDescent="0.15"/>
    <row r="982" ht="8.1" hidden="1" customHeight="1" x14ac:dyDescent="0.15"/>
    <row r="983" ht="8.1" hidden="1" customHeight="1" x14ac:dyDescent="0.15"/>
    <row r="984" ht="8.1" hidden="1" customHeight="1" x14ac:dyDescent="0.15"/>
    <row r="985" ht="8.1" hidden="1" customHeight="1" x14ac:dyDescent="0.15"/>
    <row r="986" ht="8.1" hidden="1" customHeight="1" x14ac:dyDescent="0.15"/>
    <row r="987" ht="8.1" hidden="1" customHeight="1" x14ac:dyDescent="0.15"/>
    <row r="988" ht="8.1" hidden="1" customHeight="1" x14ac:dyDescent="0.15"/>
    <row r="989" ht="8.1" hidden="1" customHeight="1" x14ac:dyDescent="0.15"/>
    <row r="990" ht="8.1" hidden="1" customHeight="1" x14ac:dyDescent="0.15"/>
    <row r="991" ht="8.1" hidden="1" customHeight="1" x14ac:dyDescent="0.15"/>
    <row r="992" ht="8.1" hidden="1" customHeight="1" x14ac:dyDescent="0.15"/>
    <row r="993" ht="8.1" hidden="1" customHeight="1" x14ac:dyDescent="0.15"/>
    <row r="994" ht="8.1" hidden="1" customHeight="1" x14ac:dyDescent="0.15"/>
    <row r="995" ht="8.1" hidden="1" customHeight="1" x14ac:dyDescent="0.15"/>
    <row r="996" ht="8.1" hidden="1" customHeight="1" x14ac:dyDescent="0.15"/>
    <row r="997" ht="8.1" hidden="1" customHeight="1" x14ac:dyDescent="0.15"/>
    <row r="998" ht="8.1" hidden="1" customHeight="1" x14ac:dyDescent="0.15"/>
    <row r="999" ht="8.1" hidden="1" customHeight="1" x14ac:dyDescent="0.15"/>
    <row r="1000" ht="8.1" hidden="1" customHeight="1" x14ac:dyDescent="0.15"/>
    <row r="1001" ht="8.1" hidden="1" customHeight="1" x14ac:dyDescent="0.15"/>
    <row r="1002" ht="8.1" hidden="1" customHeight="1" x14ac:dyDescent="0.15"/>
    <row r="1003" ht="8.1" hidden="1" customHeight="1" x14ac:dyDescent="0.15"/>
    <row r="1004" ht="8.1" hidden="1" customHeight="1" x14ac:dyDescent="0.15"/>
    <row r="1005" ht="8.1" hidden="1" customHeight="1" x14ac:dyDescent="0.15"/>
    <row r="1006" ht="8.1" hidden="1" customHeight="1" x14ac:dyDescent="0.15"/>
    <row r="1007" ht="8.1" hidden="1" customHeight="1" x14ac:dyDescent="0.15"/>
    <row r="1008" ht="8.1" hidden="1" customHeight="1" x14ac:dyDescent="0.15"/>
    <row r="1009" ht="8.1" hidden="1" customHeight="1" x14ac:dyDescent="0.15"/>
    <row r="1010" ht="8.1" hidden="1" customHeight="1" x14ac:dyDescent="0.15"/>
    <row r="1011" ht="8.1" hidden="1" customHeight="1" x14ac:dyDescent="0.15"/>
    <row r="1012" ht="8.1" hidden="1" customHeight="1" x14ac:dyDescent="0.15"/>
    <row r="1013" ht="8.1" hidden="1" customHeight="1" x14ac:dyDescent="0.15"/>
    <row r="1014" ht="8.1" hidden="1" customHeight="1" x14ac:dyDescent="0.15"/>
    <row r="1015" ht="8.1" hidden="1" customHeight="1" x14ac:dyDescent="0.15"/>
    <row r="1016" ht="8.1" hidden="1" customHeight="1" x14ac:dyDescent="0.15"/>
    <row r="1017" ht="8.1" hidden="1" customHeight="1" x14ac:dyDescent="0.15"/>
    <row r="1018" ht="8.1" hidden="1" customHeight="1" x14ac:dyDescent="0.15"/>
    <row r="1019" ht="8.1" hidden="1" customHeight="1" x14ac:dyDescent="0.15"/>
    <row r="1020" ht="8.1" hidden="1" customHeight="1" x14ac:dyDescent="0.15"/>
    <row r="1021" ht="8.1" hidden="1" customHeight="1" x14ac:dyDescent="0.15"/>
    <row r="1022" ht="8.1" hidden="1" customHeight="1" x14ac:dyDescent="0.15"/>
    <row r="1023" ht="8.1" hidden="1" customHeight="1" x14ac:dyDescent="0.15"/>
    <row r="1024" ht="8.1" hidden="1" customHeight="1" x14ac:dyDescent="0.15"/>
    <row r="1025" ht="8.1" hidden="1" customHeight="1" x14ac:dyDescent="0.15"/>
    <row r="1026" ht="8.1" hidden="1" customHeight="1" x14ac:dyDescent="0.15"/>
    <row r="1027" ht="8.1" hidden="1" customHeight="1" x14ac:dyDescent="0.15"/>
    <row r="1028" ht="8.1" hidden="1" customHeight="1" x14ac:dyDescent="0.15"/>
    <row r="1029" ht="8.1" hidden="1" customHeight="1" x14ac:dyDescent="0.15"/>
    <row r="1030" ht="8.1" hidden="1" customHeight="1" x14ac:dyDescent="0.15"/>
    <row r="1031" ht="8.1" hidden="1" customHeight="1" x14ac:dyDescent="0.15"/>
    <row r="1032" ht="8.1" hidden="1" customHeight="1" x14ac:dyDescent="0.15"/>
    <row r="1033" ht="8.1" hidden="1" customHeight="1" x14ac:dyDescent="0.15"/>
    <row r="1034" ht="8.1" hidden="1" customHeight="1" x14ac:dyDescent="0.15"/>
    <row r="1035" ht="8.1" hidden="1" customHeight="1" x14ac:dyDescent="0.15"/>
    <row r="1036" ht="8.1" hidden="1" customHeight="1" x14ac:dyDescent="0.15"/>
    <row r="1037" ht="8.1" hidden="1" customHeight="1" x14ac:dyDescent="0.15"/>
    <row r="1038" ht="8.1" hidden="1" customHeight="1" x14ac:dyDescent="0.15"/>
    <row r="1039" ht="8.1" hidden="1" customHeight="1" x14ac:dyDescent="0.15"/>
    <row r="1040" ht="8.1" hidden="1" customHeight="1" x14ac:dyDescent="0.15"/>
    <row r="1041" ht="8.1" hidden="1" customHeight="1" x14ac:dyDescent="0.15"/>
    <row r="1042" ht="8.1" hidden="1" customHeight="1" x14ac:dyDescent="0.15"/>
    <row r="1043" ht="8.1" hidden="1" customHeight="1" x14ac:dyDescent="0.15"/>
    <row r="1044" ht="8.1" hidden="1" customHeight="1" x14ac:dyDescent="0.15"/>
    <row r="1045" ht="8.1" hidden="1" customHeight="1" x14ac:dyDescent="0.15"/>
    <row r="1046" ht="8.1" hidden="1" customHeight="1" x14ac:dyDescent="0.15"/>
    <row r="1047" ht="8.1" hidden="1" customHeight="1" x14ac:dyDescent="0.15"/>
    <row r="1048" ht="8.1" hidden="1" customHeight="1" x14ac:dyDescent="0.15"/>
    <row r="1049" ht="8.1" hidden="1" customHeight="1" x14ac:dyDescent="0.15"/>
    <row r="1050" ht="8.1" hidden="1" customHeight="1" x14ac:dyDescent="0.15"/>
    <row r="1051" ht="8.1" hidden="1" customHeight="1" x14ac:dyDescent="0.15"/>
    <row r="1052" ht="8.1" hidden="1" customHeight="1" x14ac:dyDescent="0.15"/>
    <row r="1053" ht="8.1" hidden="1" customHeight="1" x14ac:dyDescent="0.15"/>
    <row r="1054" ht="8.1" hidden="1" customHeight="1" x14ac:dyDescent="0.15"/>
    <row r="1055" ht="8.1" hidden="1" customHeight="1" x14ac:dyDescent="0.15"/>
    <row r="1056" ht="8.1" hidden="1" customHeight="1" x14ac:dyDescent="0.15"/>
    <row r="1057" ht="8.1" hidden="1" customHeight="1" x14ac:dyDescent="0.15"/>
    <row r="1058" ht="8.1" hidden="1" customHeight="1" x14ac:dyDescent="0.15"/>
    <row r="1059" ht="8.1" hidden="1" customHeight="1" x14ac:dyDescent="0.15"/>
    <row r="1060" ht="8.1" hidden="1" customHeight="1" x14ac:dyDescent="0.15"/>
    <row r="1061" ht="8.1" hidden="1" customHeight="1" x14ac:dyDescent="0.15"/>
    <row r="1062" ht="8.1" hidden="1" customHeight="1" x14ac:dyDescent="0.15"/>
    <row r="1063" ht="8.1" hidden="1" customHeight="1" x14ac:dyDescent="0.15"/>
    <row r="1064" ht="8.1" hidden="1" customHeight="1" x14ac:dyDescent="0.15"/>
    <row r="1065" ht="8.1" hidden="1" customHeight="1" x14ac:dyDescent="0.15"/>
    <row r="1066" ht="8.1" hidden="1" customHeight="1" x14ac:dyDescent="0.15"/>
    <row r="1067" ht="8.1" hidden="1" customHeight="1" x14ac:dyDescent="0.15"/>
    <row r="1068" ht="8.1" hidden="1" customHeight="1" x14ac:dyDescent="0.15"/>
    <row r="1069" ht="8.1" hidden="1" customHeight="1" x14ac:dyDescent="0.15"/>
    <row r="1070" ht="8.1" hidden="1" customHeight="1" x14ac:dyDescent="0.15"/>
    <row r="1071" ht="8.1" hidden="1" customHeight="1" x14ac:dyDescent="0.15"/>
    <row r="1072" ht="8.1" hidden="1" customHeight="1" x14ac:dyDescent="0.15"/>
    <row r="1073" ht="8.1" hidden="1" customHeight="1" x14ac:dyDescent="0.15"/>
    <row r="1074" ht="8.1" hidden="1" customHeight="1" x14ac:dyDescent="0.15"/>
    <row r="1075" ht="8.1" hidden="1" customHeight="1" x14ac:dyDescent="0.15"/>
    <row r="1076" ht="8.1" hidden="1" customHeight="1" x14ac:dyDescent="0.15"/>
    <row r="1077" ht="8.1" hidden="1" customHeight="1" x14ac:dyDescent="0.15"/>
    <row r="1078" ht="8.1" hidden="1" customHeight="1" x14ac:dyDescent="0.15"/>
    <row r="1079" ht="8.1" hidden="1" customHeight="1" x14ac:dyDescent="0.15"/>
    <row r="1080" ht="8.1" hidden="1" customHeight="1" x14ac:dyDescent="0.15"/>
    <row r="1081" ht="8.1" hidden="1" customHeight="1" x14ac:dyDescent="0.15"/>
    <row r="1082" ht="8.1" hidden="1" customHeight="1" x14ac:dyDescent="0.15"/>
    <row r="1083" ht="8.1" hidden="1" customHeight="1" x14ac:dyDescent="0.15"/>
  </sheetData>
  <sheetProtection algorithmName="SHA-512" hashValue="4829acYIFgQXymHGEstqmWjNAA4wqHvcmCxZ0ZuZrRyXr0X6IJcADSeZXJQDbpqG3IlmnevLMuMoTcs2LcoPHw==" saltValue="wtagRLe3sCgFS0VE78XjTA==" spinCount="100000" sheet="1" formatCells="0"/>
  <mergeCells count="335">
    <mergeCell ref="CH125:CL128"/>
    <mergeCell ref="BI126:BM127"/>
    <mergeCell ref="BN126:BT127"/>
    <mergeCell ref="CH87:CL100"/>
    <mergeCell ref="BO98:BS99"/>
    <mergeCell ref="AM94:AS95"/>
    <mergeCell ref="M81:W86"/>
    <mergeCell ref="AM97:AR98"/>
    <mergeCell ref="AS97:AT98"/>
    <mergeCell ref="AU97:BA98"/>
    <mergeCell ref="BX87:CB100"/>
    <mergeCell ref="BI89:BN90"/>
    <mergeCell ref="BB96:BE98"/>
    <mergeCell ref="X81:AK86"/>
    <mergeCell ref="BT88:BV90"/>
    <mergeCell ref="M114:W118"/>
    <mergeCell ref="AL109:BH113"/>
    <mergeCell ref="M101:W108"/>
    <mergeCell ref="X109:AK113"/>
    <mergeCell ref="AL105:BH108"/>
    <mergeCell ref="X87:AK100"/>
    <mergeCell ref="AL87:BH93"/>
    <mergeCell ref="M87:W100"/>
    <mergeCell ref="BO89:BS90"/>
    <mergeCell ref="X54:AK57"/>
    <mergeCell ref="BI40:BL41"/>
    <mergeCell ref="AL78:BH80"/>
    <mergeCell ref="AX50:BG52"/>
    <mergeCell ref="CH101:CL108"/>
    <mergeCell ref="BT91:BV92"/>
    <mergeCell ref="CC87:CG100"/>
    <mergeCell ref="BJ98:BN99"/>
    <mergeCell ref="X45:AK48"/>
    <mergeCell ref="AL62:BH64"/>
    <mergeCell ref="X49:AK53"/>
    <mergeCell ref="X39:AK44"/>
    <mergeCell ref="X65:AK66"/>
    <mergeCell ref="AM84:BG85"/>
    <mergeCell ref="BX49:CB53"/>
    <mergeCell ref="BM53:BT53"/>
    <mergeCell ref="AL54:BH55"/>
    <mergeCell ref="AL60:AQ61"/>
    <mergeCell ref="BD60:BG61"/>
    <mergeCell ref="AT50:AW52"/>
    <mergeCell ref="AL58:BH59"/>
    <mergeCell ref="AO50:AS52"/>
    <mergeCell ref="BI96:BN97"/>
    <mergeCell ref="BI94:BN95"/>
    <mergeCell ref="AM5:AX6"/>
    <mergeCell ref="BH5:BQ6"/>
    <mergeCell ref="AA5:AL6"/>
    <mergeCell ref="BP11:BW12"/>
    <mergeCell ref="BR5:BT6"/>
    <mergeCell ref="BO7:CL8"/>
    <mergeCell ref="AY5:BG6"/>
    <mergeCell ref="BC11:BD12"/>
    <mergeCell ref="AV11:AY12"/>
    <mergeCell ref="R7:AO8"/>
    <mergeCell ref="R9:AO10"/>
    <mergeCell ref="BE11:BG12"/>
    <mergeCell ref="AQ11:AU12"/>
    <mergeCell ref="E222:G223"/>
    <mergeCell ref="CE220:CL221"/>
    <mergeCell ref="E220:G221"/>
    <mergeCell ref="BI214:CD215"/>
    <mergeCell ref="CE214:CL215"/>
    <mergeCell ref="CE218:CL219"/>
    <mergeCell ref="AL222:BH223"/>
    <mergeCell ref="AL214:BH215"/>
    <mergeCell ref="E218:G219"/>
    <mergeCell ref="X222:AK223"/>
    <mergeCell ref="H214:W215"/>
    <mergeCell ref="H218:W219"/>
    <mergeCell ref="H220:W221"/>
    <mergeCell ref="H222:W223"/>
    <mergeCell ref="X218:AK219"/>
    <mergeCell ref="AL218:BH219"/>
    <mergeCell ref="AL75:BH77"/>
    <mergeCell ref="AL101:BH104"/>
    <mergeCell ref="BT62:BV63"/>
    <mergeCell ref="X62:AK64"/>
    <mergeCell ref="X210:AK213"/>
    <mergeCell ref="BJ114:BO115"/>
    <mergeCell ref="AL65:BH66"/>
    <mergeCell ref="BI65:BW66"/>
    <mergeCell ref="BJ101:BL102"/>
    <mergeCell ref="X67:AK71"/>
    <mergeCell ref="X78:AK80"/>
    <mergeCell ref="X101:AK108"/>
    <mergeCell ref="BU126:BV127"/>
    <mergeCell ref="BT98:BV99"/>
    <mergeCell ref="BO96:BS97"/>
    <mergeCell ref="BO94:BS94"/>
    <mergeCell ref="BT95:BV97"/>
    <mergeCell ref="BO87:BS87"/>
    <mergeCell ref="BO91:BS92"/>
    <mergeCell ref="BJ91:BN92"/>
    <mergeCell ref="BO93:BS93"/>
    <mergeCell ref="E3:CL4"/>
    <mergeCell ref="CJ11:CL12"/>
    <mergeCell ref="BX11:CI12"/>
    <mergeCell ref="BH11:BI12"/>
    <mergeCell ref="BJ11:BL12"/>
    <mergeCell ref="BM11:BN12"/>
    <mergeCell ref="CC65:CG66"/>
    <mergeCell ref="BN62:BS63"/>
    <mergeCell ref="X220:AK221"/>
    <mergeCell ref="AL220:BH221"/>
    <mergeCell ref="BI220:CD221"/>
    <mergeCell ref="X214:AK215"/>
    <mergeCell ref="BI218:CD219"/>
    <mergeCell ref="CC72:CG74"/>
    <mergeCell ref="CC81:CG86"/>
    <mergeCell ref="BI78:BW80"/>
    <mergeCell ref="BX109:CB113"/>
    <mergeCell ref="CC114:CG118"/>
    <mergeCell ref="BX114:CB118"/>
    <mergeCell ref="BT116:BV117"/>
    <mergeCell ref="BJ116:BO117"/>
    <mergeCell ref="X216:AK217"/>
    <mergeCell ref="X114:AK118"/>
    <mergeCell ref="AL216:BH217"/>
    <mergeCell ref="BV42:BW43"/>
    <mergeCell ref="E14:L18"/>
    <mergeCell ref="M14:W18"/>
    <mergeCell ref="BJ28:BV29"/>
    <mergeCell ref="BJ19:BS20"/>
    <mergeCell ref="AZ11:BB12"/>
    <mergeCell ref="BI14:BW18"/>
    <mergeCell ref="BJ30:BV31"/>
    <mergeCell ref="AL14:BH18"/>
    <mergeCell ref="AM36:AP37"/>
    <mergeCell ref="X14:AK18"/>
    <mergeCell ref="X19:AK26"/>
    <mergeCell ref="AQ36:BC37"/>
    <mergeCell ref="BV40:BW41"/>
    <mergeCell ref="BP42:BR43"/>
    <mergeCell ref="BS40:BU41"/>
    <mergeCell ref="BP40:BR41"/>
    <mergeCell ref="BS42:BU43"/>
    <mergeCell ref="M27:W38"/>
    <mergeCell ref="X27:AK38"/>
    <mergeCell ref="BM40:BO41"/>
    <mergeCell ref="BX14:CL15"/>
    <mergeCell ref="CC16:CG18"/>
    <mergeCell ref="BX16:CB18"/>
    <mergeCell ref="AL67:BH69"/>
    <mergeCell ref="BL69:BS70"/>
    <mergeCell ref="BT69:BV70"/>
    <mergeCell ref="BD70:BG71"/>
    <mergeCell ref="BJ62:BM63"/>
    <mergeCell ref="AR60:BC61"/>
    <mergeCell ref="CH16:CL18"/>
    <mergeCell ref="BX62:CB64"/>
    <mergeCell ref="BI45:BW48"/>
    <mergeCell ref="BX39:CB44"/>
    <mergeCell ref="CC39:CG44"/>
    <mergeCell ref="BX27:CB38"/>
    <mergeCell ref="CC27:CG38"/>
    <mergeCell ref="CH27:CL38"/>
    <mergeCell ref="AL45:BH46"/>
    <mergeCell ref="AL47:BH48"/>
    <mergeCell ref="AM70:AP71"/>
    <mergeCell ref="AQ70:BC71"/>
    <mergeCell ref="AL33:BH35"/>
    <mergeCell ref="CH19:CL26"/>
    <mergeCell ref="AL39:BH44"/>
    <mergeCell ref="CM19:CO26"/>
    <mergeCell ref="BU21:BV25"/>
    <mergeCell ref="BI26:BW26"/>
    <mergeCell ref="BI42:BK43"/>
    <mergeCell ref="BL42:BO43"/>
    <mergeCell ref="CC45:CG48"/>
    <mergeCell ref="BJ67:BL68"/>
    <mergeCell ref="CM62:CO64"/>
    <mergeCell ref="CM65:CO66"/>
    <mergeCell ref="CM27:CO38"/>
    <mergeCell ref="CM67:CO71"/>
    <mergeCell ref="CC62:CG64"/>
    <mergeCell ref="BX65:CB66"/>
    <mergeCell ref="CC54:CG57"/>
    <mergeCell ref="BX45:CB48"/>
    <mergeCell ref="CC58:CG61"/>
    <mergeCell ref="BU59:BV60"/>
    <mergeCell ref="BJ59:BN60"/>
    <mergeCell ref="CH58:CL61"/>
    <mergeCell ref="BX19:CB26"/>
    <mergeCell ref="BJ21:BT25"/>
    <mergeCell ref="BJ36:BV37"/>
    <mergeCell ref="BJ34:BV35"/>
    <mergeCell ref="CC19:CG26"/>
    <mergeCell ref="CM101:CO108"/>
    <mergeCell ref="CE210:CL211"/>
    <mergeCell ref="CE212:CL213"/>
    <mergeCell ref="AW136:CJ140"/>
    <mergeCell ref="AW175:CJ204"/>
    <mergeCell ref="CH81:CL86"/>
    <mergeCell ref="BX81:CB86"/>
    <mergeCell ref="BI216:CD217"/>
    <mergeCell ref="BP116:BS117"/>
    <mergeCell ref="E129:CL132"/>
    <mergeCell ref="G109:L118"/>
    <mergeCell ref="H210:W213"/>
    <mergeCell ref="E214:G215"/>
    <mergeCell ref="E216:G217"/>
    <mergeCell ref="E210:G213"/>
    <mergeCell ref="H216:W217"/>
    <mergeCell ref="BI87:BN88"/>
    <mergeCell ref="BO100:BS100"/>
    <mergeCell ref="AL210:BH213"/>
    <mergeCell ref="BI210:CD213"/>
    <mergeCell ref="CC101:CG108"/>
    <mergeCell ref="BJ103:BV107"/>
    <mergeCell ref="CC109:CG113"/>
    <mergeCell ref="BX125:CB128"/>
    <mergeCell ref="DJ29:DL29"/>
    <mergeCell ref="AL81:BH83"/>
    <mergeCell ref="CM78:CO80"/>
    <mergeCell ref="CM54:CO57"/>
    <mergeCell ref="BI222:CD223"/>
    <mergeCell ref="BP114:BS115"/>
    <mergeCell ref="BX101:CB108"/>
    <mergeCell ref="G141:AV170"/>
    <mergeCell ref="G171:AV174"/>
    <mergeCell ref="G175:AV204"/>
    <mergeCell ref="AW171:CJ174"/>
    <mergeCell ref="AW141:CJ170"/>
    <mergeCell ref="E207:L209"/>
    <mergeCell ref="CE222:CL223"/>
    <mergeCell ref="CM109:CO113"/>
    <mergeCell ref="CM114:CO118"/>
    <mergeCell ref="CH109:CL113"/>
    <mergeCell ref="AL114:BH118"/>
    <mergeCell ref="G136:AV140"/>
    <mergeCell ref="BI109:BW113"/>
    <mergeCell ref="BT114:BV115"/>
    <mergeCell ref="CH67:CL71"/>
    <mergeCell ref="CC49:CG53"/>
    <mergeCell ref="CM125:CO128"/>
    <mergeCell ref="G67:L80"/>
    <mergeCell ref="E67:F80"/>
    <mergeCell ref="M67:W71"/>
    <mergeCell ref="DN29:DP29"/>
    <mergeCell ref="DQ29:DR29"/>
    <mergeCell ref="BJ84:BV85"/>
    <mergeCell ref="BJ82:BM83"/>
    <mergeCell ref="CM39:CO44"/>
    <mergeCell ref="CM45:CO48"/>
    <mergeCell ref="CM49:CO53"/>
    <mergeCell ref="CH45:CL48"/>
    <mergeCell ref="CH49:CL53"/>
    <mergeCell ref="CH65:CL66"/>
    <mergeCell ref="CH54:CL57"/>
    <mergeCell ref="CH39:CL44"/>
    <mergeCell ref="CM58:CO61"/>
    <mergeCell ref="CH62:CL64"/>
    <mergeCell ref="CM72:CO74"/>
    <mergeCell ref="CM75:CO77"/>
    <mergeCell ref="CH78:CL80"/>
    <mergeCell ref="BX75:CB77"/>
    <mergeCell ref="BX78:CB80"/>
    <mergeCell ref="CH75:CL77"/>
    <mergeCell ref="BI72:BW74"/>
    <mergeCell ref="BX54:CB57"/>
    <mergeCell ref="Q11:Q12"/>
    <mergeCell ref="R11:AO12"/>
    <mergeCell ref="G19:L26"/>
    <mergeCell ref="M19:W26"/>
    <mergeCell ref="E125:F128"/>
    <mergeCell ref="G125:L128"/>
    <mergeCell ref="M125:W128"/>
    <mergeCell ref="X125:AK128"/>
    <mergeCell ref="AL125:BH126"/>
    <mergeCell ref="AL127:BH128"/>
    <mergeCell ref="E54:F64"/>
    <mergeCell ref="E65:F66"/>
    <mergeCell ref="G65:L66"/>
    <mergeCell ref="M54:W57"/>
    <mergeCell ref="M58:W61"/>
    <mergeCell ref="G81:L108"/>
    <mergeCell ref="M65:W66"/>
    <mergeCell ref="E81:F108"/>
    <mergeCell ref="E109:F118"/>
    <mergeCell ref="M109:W113"/>
    <mergeCell ref="X72:AK74"/>
    <mergeCell ref="M75:W80"/>
    <mergeCell ref="X75:AK77"/>
    <mergeCell ref="F7:P8"/>
    <mergeCell ref="F9:P10"/>
    <mergeCell ref="F11:P12"/>
    <mergeCell ref="Q7:Q8"/>
    <mergeCell ref="Q9:Q10"/>
    <mergeCell ref="BU51:BV52"/>
    <mergeCell ref="BN51:BT52"/>
    <mergeCell ref="BI51:BM52"/>
    <mergeCell ref="G54:L64"/>
    <mergeCell ref="BI54:BW57"/>
    <mergeCell ref="AL56:BH57"/>
    <mergeCell ref="E45:F53"/>
    <mergeCell ref="G45:L53"/>
    <mergeCell ref="M39:W44"/>
    <mergeCell ref="E19:F26"/>
    <mergeCell ref="AL19:BH20"/>
    <mergeCell ref="AL21:BH26"/>
    <mergeCell ref="M45:W48"/>
    <mergeCell ref="E27:F44"/>
    <mergeCell ref="M49:W53"/>
    <mergeCell ref="AL27:BH29"/>
    <mergeCell ref="AM30:AP31"/>
    <mergeCell ref="AQ30:BD31"/>
    <mergeCell ref="G27:L44"/>
    <mergeCell ref="CT210:CT213"/>
    <mergeCell ref="CT214:CT215"/>
    <mergeCell ref="CT216:CT217"/>
    <mergeCell ref="CT218:CT219"/>
    <mergeCell ref="CT220:CT221"/>
    <mergeCell ref="CT222:CT223"/>
    <mergeCell ref="X58:AK61"/>
    <mergeCell ref="M62:W64"/>
    <mergeCell ref="BO59:BT60"/>
    <mergeCell ref="BX58:CB61"/>
    <mergeCell ref="CC75:CG77"/>
    <mergeCell ref="BI75:BW77"/>
    <mergeCell ref="BX67:CB71"/>
    <mergeCell ref="CC67:CG71"/>
    <mergeCell ref="M72:W74"/>
    <mergeCell ref="AL72:BH74"/>
    <mergeCell ref="BX72:CB74"/>
    <mergeCell ref="CC78:CG80"/>
    <mergeCell ref="CH72:CL74"/>
    <mergeCell ref="CC125:CG128"/>
    <mergeCell ref="CH114:CL118"/>
    <mergeCell ref="CE216:CL217"/>
    <mergeCell ref="CM81:CO86"/>
    <mergeCell ref="CM87:CO100"/>
  </mergeCells>
  <phoneticPr fontId="20"/>
  <dataValidations count="27">
    <dataValidation imeMode="off" allowBlank="1" showInputMessage="1" showErrorMessage="1" sqref="BO96 BN126:BT127 BO59:BT60 BX11:CI12 BO98:BS99 BP114:BS117 BO91:BS92 R9:AO10 BM40:BO41 BL42:BO43 BS40:BU43 BN51:BT52 BO89" xr:uid="{00000000-0002-0000-0000-000000000000}"/>
    <dataValidation type="list" allowBlank="1" showInputMessage="1" showErrorMessage="1" sqref="BX54:CB57 CH65:CL66 BX65:CB66 CH72:CL80 BX72:CB80 CH54:CL57 BX109:CB113 CH109:CL113" xr:uid="{00000000-0002-0000-0000-000003000000}">
      <formula1>$CT$29:$CT$32</formula1>
    </dataValidation>
    <dataValidation type="list" allowBlank="1" showInputMessage="1" showErrorMessage="1" sqref="CH45:CL48 BX45:CB48" xr:uid="{00000000-0002-0000-0000-000005000000}">
      <formula1>$CT$29:$CT$30</formula1>
    </dataValidation>
    <dataValidation type="list" allowBlank="1" showInputMessage="1" showErrorMessage="1" sqref="BJ36:BV37" xr:uid="{00000000-0002-0000-0000-000006000000}">
      <formula1>$CZ$29:$CZ$40</formula1>
    </dataValidation>
    <dataValidation type="list" allowBlank="1" showInputMessage="1" showErrorMessage="1" sqref="AV11:AY12" xr:uid="{00000000-0002-0000-0000-000007000000}">
      <formula1>$CS$29:$CS$33</formula1>
    </dataValidation>
    <dataValidation type="list" allowBlank="1" showInputMessage="1" showErrorMessage="1" sqref="BE11:BG12" xr:uid="{00000000-0002-0000-0000-000008000000}">
      <formula1>$CV$29:$CV$41</formula1>
    </dataValidation>
    <dataValidation type="list" allowBlank="1" showInputMessage="1" showErrorMessage="1" sqref="AM5:AX6" xr:uid="{00000000-0002-0000-0000-000009000000}">
      <formula1>$DC$29:$DC$44</formula1>
    </dataValidation>
    <dataValidation type="list" allowBlank="1" showInputMessage="1" showErrorMessage="1" sqref="BJ84:BV85" xr:uid="{00000000-0002-0000-0000-00000A000000}">
      <formula1>$DM$29:$DM$33</formula1>
    </dataValidation>
    <dataValidation type="list" allowBlank="1" showInputMessage="1" showErrorMessage="1" sqref="BN62:BS63" xr:uid="{00000000-0002-0000-0000-00000B000000}">
      <formula1>$CW$29:$CW$58</formula1>
    </dataValidation>
    <dataValidation type="list" allowBlank="1" showInputMessage="1" showErrorMessage="1" sqref="AZ11:BB12" xr:uid="{00000000-0002-0000-0000-00000C000000}">
      <formula1>$CU$29:$CU$61</formula1>
    </dataValidation>
    <dataValidation type="list" allowBlank="1" showInputMessage="1" showErrorMessage="1" sqref="BJ30:BV31" xr:uid="{00000000-0002-0000-0000-00000D000000}">
      <formula1>$DA$29:$DA$40</formula1>
    </dataValidation>
    <dataValidation type="list" allowBlank="1" showInputMessage="1" showErrorMessage="1" sqref="BJ103:BV107" xr:uid="{00000000-0002-0000-0000-00000E000000}">
      <formula1>$CZ$44:$CZ$47</formula1>
    </dataValidation>
    <dataValidation type="list" allowBlank="1" showInputMessage="1" showErrorMessage="1" sqref="BJ21:BT25" xr:uid="{00000000-0002-0000-0000-00000F000000}">
      <formula1>$CT$34:$CT$39</formula1>
    </dataValidation>
    <dataValidation type="list" allowBlank="1" showInputMessage="1" showErrorMessage="1" sqref="BL69:BS70" xr:uid="{00000000-0002-0000-0000-000010000000}">
      <formula1>$DG$29:$DG$37</formula1>
    </dataValidation>
    <dataValidation type="list" allowBlank="1" showInputMessage="1" showErrorMessage="1" sqref="BX25:CB26" xr:uid="{00000000-0002-0000-0000-000011000000}">
      <formula1>CT33:CT34</formula1>
    </dataValidation>
    <dataValidation type="list" allowBlank="1" showInputMessage="1" showErrorMessage="1" sqref="CH25:CL26" xr:uid="{00000000-0002-0000-0000-000012000000}">
      <formula1>CT33:CT34</formula1>
    </dataValidation>
    <dataValidation type="list" allowBlank="1" showInputMessage="1" showErrorMessage="1" sqref="BX19:CB23" xr:uid="{00000000-0002-0000-0000-000013000000}">
      <formula1>CT29:CT30</formula1>
    </dataValidation>
    <dataValidation type="list" allowBlank="1" showInputMessage="1" showErrorMessage="1" sqref="BX24:CB24" xr:uid="{00000000-0002-0000-0000-000014000000}">
      <formula1>CT33:CT34</formula1>
    </dataValidation>
    <dataValidation type="list" allowBlank="1" showInputMessage="1" showErrorMessage="1" sqref="CH19:CL23" xr:uid="{00000000-0002-0000-0000-000015000000}">
      <formula1>CT29:CT30</formula1>
    </dataValidation>
    <dataValidation type="list" allowBlank="1" showInputMessage="1" showErrorMessage="1" sqref="CH24:CL24" xr:uid="{00000000-0002-0000-0000-000016000000}">
      <formula1>CT33:CT34</formula1>
    </dataValidation>
    <dataValidation type="list" allowBlank="1" showInputMessage="1" showErrorMessage="1" sqref="BJ11:BL12" xr:uid="{00000000-0002-0000-0000-000017000000}">
      <formula1>$CW$29:$CW$60</formula1>
    </dataValidation>
    <dataValidation type="list" allowBlank="1" showInputMessage="1" showErrorMessage="1" sqref="X222:AK223" xr:uid="{44C963C1-55E3-48F1-8F45-FA6819EBF509}">
      <formula1>$CZ$221:$CZ$223</formula1>
    </dataValidation>
    <dataValidation type="list" allowBlank="1" showInputMessage="1" showErrorMessage="1" sqref="X220:AK221" xr:uid="{8826DACC-7A5E-4877-8451-AE9522CB8AB5}">
      <formula1>$CY$221:$CY$223</formula1>
    </dataValidation>
    <dataValidation type="list" allowBlank="1" showInputMessage="1" showErrorMessage="1" sqref="X218:AK219" xr:uid="{9A34FD07-72B5-40BD-B128-9B8CA26A3D69}">
      <formula1>$CX$221:$CX$223</formula1>
    </dataValidation>
    <dataValidation type="list" allowBlank="1" showInputMessage="1" showErrorMessage="1" sqref="X216:AK217" xr:uid="{FCDCAC79-5F72-4CCF-BA5F-3991B40A403D}">
      <formula1>$CW$221:$CW$223</formula1>
    </dataValidation>
    <dataValidation type="list" allowBlank="1" showInputMessage="1" showErrorMessage="1" sqref="X214:AK215" xr:uid="{A5A0B6F1-592E-46B6-ABB1-7792C089DBA9}">
      <formula1>$CV$221:$CV$223</formula1>
    </dataValidation>
    <dataValidation type="list" allowBlank="1" showInputMessage="1" showErrorMessage="1" sqref="E214:G223" xr:uid="{43E57C0A-A64D-4E13-AA77-F723624D6F2C}">
      <formula1>$CU$214:$CU$222</formula1>
    </dataValidation>
  </dataValidations>
  <printOptions horizontalCentered="1"/>
  <pageMargins left="0.51" right="0.31" top="0.31" bottom="0.31" header="0.24" footer="0.1"/>
  <pageSetup paperSize="9" scale="87" orientation="portrait" r:id="rId1"/>
  <headerFooter alignWithMargins="0">
    <oddFooter>&amp;C版権所有：日本オーチス・エレベータ株式会社</oddFooter>
  </headerFooter>
  <rowBreaks count="1" manualBreakCount="1">
    <brk id="121" min="4" max="88" man="1"/>
  </rowBreaks>
  <ignoredErrors>
    <ignoredError sqref="CH39 BX115:CL118 BY114:CL114"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UCMP-AMOD_Ver.5_T</vt:lpstr>
      <vt:lpstr>'UCMP-AMOD_Ver.5_T'!Print_Area</vt:lpstr>
      <vt:lpstr>'UCMP-AMOD_Ver.5_T'!Print_Titles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2023-11-02T02:53:16Z</cp:lastPrinted>
  <dcterms:created xsi:type="dcterms:W3CDTF">2009-08-17T04:44:12Z</dcterms:created>
  <dcterms:modified xsi:type="dcterms:W3CDTF">2024-08-26T01:57:17Z</dcterms:modified>
</cp:coreProperties>
</file>