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2760" windowWidth="19260" windowHeight="10005" tabRatio="854" activeTab="0"/>
  </bookViews>
  <sheets>
    <sheet name="HYD" sheetId="1" r:id="rId1"/>
  </sheets>
  <definedNames>
    <definedName name="_xlnm.Print_Area" localSheetId="0">'HYD'!$E$3:$CO$130</definedName>
    <definedName name="_xlnm.Print_Titles" localSheetId="0">'HYD'!$3:$15</definedName>
  </definedNames>
  <calcPr fullCalcOnLoad="1"/>
</workbook>
</file>

<file path=xl/comments1.xml><?xml version="1.0" encoding="utf-8"?>
<comments xmlns="http://schemas.openxmlformats.org/spreadsheetml/2006/main">
  <authors>
    <author>UTC SOE User</author>
  </authors>
  <commentList>
    <comment ref="AP5" authorId="0">
      <text>
        <r>
          <rPr>
            <b/>
            <sz val="9"/>
            <rFont val="ＭＳ Ｐゴシック"/>
            <family val="3"/>
          </rPr>
          <t>大臣認定番号を指定すると型式、つま先保護板寸法及びﾌﾟﾛｸﾞﾗﾑﾊﾞｰｼﾞｮﾝが決まる</t>
        </r>
      </text>
    </comment>
    <comment ref="CB11" authorId="0">
      <text>
        <r>
          <rPr>
            <b/>
            <sz val="9"/>
            <rFont val="ＭＳ Ｐゴシック"/>
            <family val="3"/>
          </rPr>
          <t>右の規定値の表から該当する流量を選択します。</t>
        </r>
      </text>
    </comment>
    <comment ref="CI11" authorId="0">
      <text>
        <r>
          <rPr>
            <b/>
            <sz val="9"/>
            <rFont val="ＭＳ Ｐゴシック"/>
            <family val="3"/>
          </rPr>
          <t xml:space="preserve">右の規定値の表から該当する油圧を選択します。
</t>
        </r>
      </text>
    </comment>
    <comment ref="BC10" authorId="0">
      <text>
        <r>
          <rPr>
            <b/>
            <sz val="9"/>
            <rFont val="ＭＳ Ｐゴシック"/>
            <family val="3"/>
          </rPr>
          <t>モーターの容量を記入する。</t>
        </r>
      </text>
    </comment>
    <comment ref="BQ10" authorId="0">
      <text>
        <r>
          <rPr>
            <b/>
            <sz val="9"/>
            <rFont val="ＭＳ Ｐゴシック"/>
            <family val="3"/>
          </rPr>
          <t>定格速度を選択する。
10-20 → 20
20超-30 → 30
30超-45 → 45
45超-60 → 60</t>
        </r>
      </text>
    </comment>
    <comment ref="BE7" authorId="0">
      <text>
        <r>
          <rPr>
            <b/>
            <sz val="9"/>
            <rFont val="ＭＳ Ｐゴシック"/>
            <family val="3"/>
          </rPr>
          <t>UCMP制御盤を選択する。
・別置型
・別置（二分割）型</t>
        </r>
      </text>
    </comment>
    <comment ref="BP7" authorId="0">
      <text>
        <r>
          <rPr>
            <b/>
            <sz val="9"/>
            <rFont val="ＭＳ Ｐゴシック"/>
            <family val="3"/>
          </rPr>
          <t>制御盤の向きを選択する。
・縦型
・横型</t>
        </r>
      </text>
    </comment>
    <comment ref="N18" authorId="0">
      <text>
        <r>
          <rPr>
            <b/>
            <sz val="9"/>
            <rFont val="ＭＳ Ｐゴシック"/>
            <family val="3"/>
          </rPr>
          <t>UCMP制御盤の型式確認
別置型→UCMP制御盤
別置（二分割）型→UCMP制御盤、電源操作盤
を確認する。</t>
        </r>
      </text>
    </comment>
    <comment ref="BM23" authorId="0">
      <text>
        <r>
          <rPr>
            <sz val="9"/>
            <rFont val="ＭＳ Ｐゴシック"/>
            <family val="3"/>
          </rPr>
          <t>UCMP制御盤の型式を選択する。</t>
        </r>
      </text>
    </comment>
    <comment ref="BM25" authorId="0">
      <text>
        <r>
          <rPr>
            <sz val="9"/>
            <rFont val="ＭＳ Ｐゴシック"/>
            <family val="3"/>
          </rPr>
          <t xml:space="preserve">電源操作盤の型式を選択する。
</t>
        </r>
      </text>
    </comment>
    <comment ref="BB91" authorId="0">
      <text>
        <r>
          <rPr>
            <b/>
            <sz val="9"/>
            <rFont val="ＭＳ Ｐゴシック"/>
            <family val="3"/>
          </rPr>
          <t>知りえる最も直近の数値を記入する。</t>
        </r>
      </text>
    </comment>
    <comment ref="BR90" authorId="0">
      <text>
        <r>
          <rPr>
            <b/>
            <sz val="9"/>
            <rFont val="ＭＳ Ｐゴシック"/>
            <family val="3"/>
          </rPr>
          <t>今回の停止距離を記入</t>
        </r>
      </text>
    </comment>
    <comment ref="AP40" authorId="0">
      <text>
        <r>
          <rPr>
            <b/>
            <sz val="9"/>
            <rFont val="ＭＳ Ｐゴシック"/>
            <family val="3"/>
          </rPr>
          <t>ｖｃ２は有無を選択する</t>
        </r>
      </text>
    </comment>
  </commentList>
</comments>
</file>

<file path=xl/sharedStrings.xml><?xml version="1.0" encoding="utf-8"?>
<sst xmlns="http://schemas.openxmlformats.org/spreadsheetml/2006/main" count="359" uniqueCount="247">
  <si>
    <t>検査項目</t>
  </si>
  <si>
    <t>検査事項</t>
  </si>
  <si>
    <t>判定基準</t>
  </si>
  <si>
    <t>検査方法</t>
  </si>
  <si>
    <t>測定値･確認記録</t>
  </si>
  <si>
    <t>結果</t>
  </si>
  <si>
    <t>取付けの状況</t>
  </si>
  <si>
    <t>長さ</t>
  </si>
  <si>
    <t>つま先
保護板</t>
  </si>
  <si>
    <t>特定距離
感知装置</t>
  </si>
  <si>
    <t>目視及び触診により
確認する｡</t>
  </si>
  <si>
    <t>戸開走行保護装置に対する定期検査及び定期点検の項目･事項･方法･判定基準及び検査結果表</t>
  </si>
  <si>
    <t>指摘なし</t>
  </si>
  <si>
    <t>要是正</t>
  </si>
  <si>
    <t xml:space="preserve">登録番号           </t>
  </si>
  <si>
    <t xml:space="preserve">建築物等の名称 </t>
  </si>
  <si>
    <t>:</t>
  </si>
  <si>
    <t>規定値 :</t>
  </si>
  <si>
    <t>(4)</t>
  </si>
  <si>
    <t>動作位置を確認する。</t>
  </si>
  <si>
    <t>ー</t>
  </si>
  <si>
    <t>ー</t>
  </si>
  <si>
    <t>型式</t>
  </si>
  <si>
    <t>特記事項</t>
  </si>
  <si>
    <t>番号</t>
  </si>
  <si>
    <t>指摘の具体的内容等</t>
  </si>
  <si>
    <t>改善策の具体的内容等</t>
  </si>
  <si>
    <t>年月</t>
  </si>
  <si>
    <t>改善（予定）</t>
  </si>
  <si>
    <t>大臣認定番号</t>
  </si>
  <si>
    <t>UCMP型式</t>
  </si>
  <si>
    <t>認定番号</t>
  </si>
  <si>
    <t>規定位置で動作しないこと。　　　　　　　　　　</t>
  </si>
  <si>
    <t>規定値：</t>
  </si>
  <si>
    <t>〇</t>
  </si>
  <si>
    <t>安全制御ﾌﾟﾛｸﾞﾗﾑ</t>
  </si>
  <si>
    <t>型式：</t>
  </si>
  <si>
    <t>型</t>
  </si>
  <si>
    <t>積載</t>
  </si>
  <si>
    <t>速度</t>
  </si>
  <si>
    <t>リレー</t>
  </si>
  <si>
    <t>つま先保護板</t>
  </si>
  <si>
    <t>特定距離</t>
  </si>
  <si>
    <t>mm</t>
  </si>
  <si>
    <t>昭和</t>
  </si>
  <si>
    <t>平成</t>
  </si>
  <si>
    <t>起動回数</t>
  </si>
  <si>
    <t>年</t>
  </si>
  <si>
    <t>稼働回数又は経年を確認する。</t>
  </si>
  <si>
    <t>電磁接触器の経年</t>
  </si>
  <si>
    <t>劣化の状況</t>
  </si>
  <si>
    <t>経過</t>
  </si>
  <si>
    <t>ー</t>
  </si>
  <si>
    <t>実測値</t>
  </si>
  <si>
    <t>ー</t>
  </si>
  <si>
    <t>元号</t>
  </si>
  <si>
    <t>目視により確認する。</t>
  </si>
  <si>
    <t>目視及び触手により
確認する｡</t>
  </si>
  <si>
    <t>万回</t>
  </si>
  <si>
    <r>
      <rPr>
        <sz val="9"/>
        <rFont val="ＭＳ Ｐゴシック"/>
        <family val="3"/>
      </rPr>
      <t>型式が、大臣認定番号を受けたものと異なること。　</t>
    </r>
    <r>
      <rPr>
        <sz val="8"/>
        <rFont val="ＭＳ Ｐゴシック"/>
        <family val="3"/>
      </rPr>
      <t>　　　　　　　　　　　　　</t>
    </r>
  </si>
  <si>
    <t>型式</t>
  </si>
  <si>
    <t>S1,S2:</t>
  </si>
  <si>
    <t>作動の状況</t>
  </si>
  <si>
    <t>測定値</t>
  </si>
  <si>
    <t>ー</t>
  </si>
  <si>
    <t>(1)</t>
  </si>
  <si>
    <t>制御盤型式</t>
  </si>
  <si>
    <t>目視により確認する。</t>
  </si>
  <si>
    <t>型式が、大臣認定を受けたものと異なること。</t>
  </si>
  <si>
    <t>ー</t>
  </si>
  <si>
    <t>(3)</t>
  </si>
  <si>
    <t>(9)</t>
  </si>
  <si>
    <t>part no.</t>
  </si>
  <si>
    <t>ENNNUN-2245</t>
  </si>
  <si>
    <t>HSV-EL1-501</t>
  </si>
  <si>
    <t>逆止弁型式</t>
  </si>
  <si>
    <t>EL1-50</t>
  </si>
  <si>
    <t>HDSUCM-002</t>
  </si>
  <si>
    <t>S1,S2,VC1</t>
  </si>
  <si>
    <t>±75</t>
  </si>
  <si>
    <t>EL1-65</t>
  </si>
  <si>
    <t>ENNNUN-2247</t>
  </si>
  <si>
    <t>HSV-EL1-651</t>
  </si>
  <si>
    <t>別置型</t>
  </si>
  <si>
    <t>HDSUCM-002-1A</t>
  </si>
  <si>
    <t>HDSUCM-002-1B</t>
  </si>
  <si>
    <t>UCMP盤</t>
  </si>
  <si>
    <t>電源操作盤</t>
  </si>
  <si>
    <t>縦型</t>
  </si>
  <si>
    <t>横型</t>
  </si>
  <si>
    <t>HDSUCM-002A-1A</t>
  </si>
  <si>
    <t>HDSUCM-002A-2A</t>
  </si>
  <si>
    <t>HDSUCM-002A-1B</t>
  </si>
  <si>
    <t>HDSUCM-002A-2B</t>
  </si>
  <si>
    <t>UCMP制御盤</t>
  </si>
  <si>
    <t>：</t>
  </si>
  <si>
    <t>電動機容量</t>
  </si>
  <si>
    <t>別置（二分割）型</t>
  </si>
  <si>
    <t>KW</t>
  </si>
  <si>
    <t>向き</t>
  </si>
  <si>
    <t>判定</t>
  </si>
  <si>
    <t>油漏れの状況</t>
  </si>
  <si>
    <t>油が漏れていること。</t>
  </si>
  <si>
    <t>健全性の監視</t>
  </si>
  <si>
    <t>電磁式逆止弁のみでかごを10分間保持し、かごの沈下が規定値以下であることを確認する。</t>
  </si>
  <si>
    <t>沈下量</t>
  </si>
  <si>
    <t>(2)</t>
  </si>
  <si>
    <t>各接触器が規定回数及び10年を経過していること。</t>
  </si>
  <si>
    <t>VC1</t>
  </si>
  <si>
    <t>VC1:</t>
  </si>
  <si>
    <t>5.5以下</t>
  </si>
  <si>
    <r>
      <t>5</t>
    </r>
    <r>
      <rPr>
        <sz val="11"/>
        <rFont val="ＭＳ Ｐゴシック"/>
        <family val="3"/>
      </rPr>
      <t>.5超える</t>
    </r>
  </si>
  <si>
    <t>回数</t>
  </si>
  <si>
    <t>S1:</t>
  </si>
  <si>
    <t>S2:</t>
  </si>
  <si>
    <t>S1</t>
  </si>
  <si>
    <t>S2</t>
  </si>
  <si>
    <t>総合</t>
  </si>
  <si>
    <t>動作位置</t>
  </si>
  <si>
    <t>健全性の監視の状況</t>
  </si>
  <si>
    <t>2個の内、片方のみを作動させる。</t>
  </si>
  <si>
    <t>5回動作させて異常信号が出ないこと。</t>
  </si>
  <si>
    <t>上げ戸、下げ戸又は上下戸</t>
  </si>
  <si>
    <t>作動の確認</t>
  </si>
  <si>
    <t>・特定距離感知装置が感知しないこと</t>
  </si>
  <si>
    <t>・規定距離以内に制止しないこと。</t>
  </si>
  <si>
    <t>・制止距離の年次変化量が著しいこと。（前回の制動距離の70%以下、又は140%以上）</t>
  </si>
  <si>
    <t>制止距離に年次変化量を加えて予想した次回の制止距離が規定値を超えること</t>
  </si>
  <si>
    <t>制止距離：</t>
  </si>
  <si>
    <t>前回：</t>
  </si>
  <si>
    <t>VC2:</t>
  </si>
  <si>
    <t>VC2</t>
  </si>
  <si>
    <t>ー</t>
  </si>
  <si>
    <t>規定値：</t>
  </si>
  <si>
    <t>各測定値を記入すると自動で判定する。</t>
  </si>
  <si>
    <t>戸開き状態で、床位置停止中（無負荷）に非常下降弁を開き、特定距離感知装置により、かごを制止させたときの床位置からの制止距離をメジャー等により測定する。</t>
  </si>
  <si>
    <t>その他</t>
  </si>
  <si>
    <t>乗場戸付近及びかご内表示板（座面高さ規制）</t>
  </si>
  <si>
    <t>・表示板がないこと。</t>
  </si>
  <si>
    <t>ー</t>
  </si>
  <si>
    <t>検査対象外項目</t>
  </si>
  <si>
    <t>規定値</t>
  </si>
  <si>
    <t>駆動方式</t>
  </si>
  <si>
    <t>C1,C2,ローディング</t>
  </si>
  <si>
    <t>定格速度</t>
  </si>
  <si>
    <t>積載質量</t>
  </si>
  <si>
    <t>備考</t>
  </si>
  <si>
    <t>無し</t>
  </si>
  <si>
    <t>有り</t>
  </si>
  <si>
    <t>直接式</t>
  </si>
  <si>
    <t>間接式</t>
  </si>
  <si>
    <t>20超-30</t>
  </si>
  <si>
    <t>30超-45</t>
  </si>
  <si>
    <t>10-20</t>
  </si>
  <si>
    <t>45超-60</t>
  </si>
  <si>
    <t>300-1500</t>
  </si>
  <si>
    <t>300-800</t>
  </si>
  <si>
    <t>1500-4000</t>
  </si>
  <si>
    <t>1500-2600</t>
  </si>
  <si>
    <t>荷物用のみ適用</t>
  </si>
  <si>
    <t>30m/min以下で1:2と1:4の場合は最大積載2000kg</t>
  </si>
  <si>
    <t>荷物用で2:4の場合のみ適用</t>
  </si>
  <si>
    <t>計算式</t>
  </si>
  <si>
    <t>60mpm</t>
  </si>
  <si>
    <t>45mpm</t>
  </si>
  <si>
    <t>30mpm</t>
  </si>
  <si>
    <t>20mpm</t>
  </si>
  <si>
    <t>y=(0.0006868X2-0.05541X+135.4)*(0.02P+0.93)*1.35</t>
  </si>
  <si>
    <t>y=(0.0004581X2-0.03702X+90.26)*(0.02P+0.93)*1.35</t>
  </si>
  <si>
    <t>y=(0.001373X2-0.11029X+270.7)*(0.02P+0.93)*1.35</t>
  </si>
  <si>
    <t>y=(0.001029X2-0.08219X+202.9)*(0.02P+0.93)*1.35</t>
  </si>
  <si>
    <t>m/min</t>
  </si>
  <si>
    <t>300-3300</t>
  </si>
  <si>
    <t>300-2600</t>
  </si>
  <si>
    <t>300-1300</t>
  </si>
  <si>
    <t>10-20</t>
  </si>
  <si>
    <t>300-2200</t>
  </si>
  <si>
    <t>1500-2200</t>
  </si>
  <si>
    <t>300-4000</t>
  </si>
  <si>
    <t>1500-3300</t>
  </si>
  <si>
    <t>流量(X)</t>
  </si>
  <si>
    <t>油圧(P)</t>
  </si>
  <si>
    <t>X (l/min)</t>
  </si>
  <si>
    <t>P (MPa)</t>
  </si>
  <si>
    <t>起動回数が1,000万回を超えていること、又は設置後10年を経過していること。</t>
  </si>
  <si>
    <t>経年</t>
  </si>
  <si>
    <t>基準</t>
  </si>
  <si>
    <t>(5)</t>
  </si>
  <si>
    <t>(6)</t>
  </si>
  <si>
    <t>(7)</t>
  </si>
  <si>
    <t>(8)</t>
  </si>
  <si>
    <t>・表示板の文字が判読できないこと。</t>
  </si>
  <si>
    <t>逆止弁</t>
  </si>
  <si>
    <t>圧力配管</t>
  </si>
  <si>
    <t>施錠装置</t>
  </si>
  <si>
    <t>別記第二号　1-(14)　と同一</t>
  </si>
  <si>
    <t>別記第二号　1-(19)　と同一</t>
  </si>
  <si>
    <t>別記第二号　2-(1)　と同一</t>
  </si>
  <si>
    <t>別記第二号　3-(3)　と同一</t>
  </si>
  <si>
    <t>別記第二号　4-(13)　と同一</t>
  </si>
  <si>
    <t>上記( 1 )～( 9)の検査結果で｢要是正｣又は｢要重点点検｣および別記第二号 1-(14)  ・ 1-(19) ・2-(1) ・3－(3) ･ 4－(13)の検査結果で｢要是正｣又は｢要重点点検｣の判定がある場合は､別記第二号 2－(13) ｢戸開走行保護装置｣の検査結果を｢要是正｣又は｢要重点点検｣と判定する｡</t>
  </si>
  <si>
    <r>
      <rPr>
        <b/>
        <sz val="8"/>
        <rFont val="ＭＳ Ｐゴシック"/>
        <family val="3"/>
      </rPr>
      <t>mm</t>
    </r>
    <r>
      <rPr>
        <sz val="8"/>
        <rFont val="ＭＳ Ｐゴシック"/>
        <family val="3"/>
      </rPr>
      <t xml:space="preserve"> 未満であること｡</t>
    </r>
  </si>
  <si>
    <t>mm</t>
  </si>
  <si>
    <r>
      <t>着床位置から</t>
    </r>
    <r>
      <rPr>
        <b/>
        <sz val="9"/>
        <rFont val="ＭＳ Ｐゴシック"/>
        <family val="3"/>
      </rPr>
      <t xml:space="preserve"> -30mm</t>
    </r>
    <r>
      <rPr>
        <sz val="9"/>
        <rFont val="ＭＳ Ｐゴシック"/>
        <family val="3"/>
      </rPr>
      <t xml:space="preserve"> の位置を超えてかごが沈下すること。又はかごを保持できないこと。</t>
    </r>
  </si>
  <si>
    <t>プログラム型式</t>
  </si>
  <si>
    <t>手動で判定</t>
  </si>
  <si>
    <t>各測定値を記入すると自動で判定</t>
  </si>
  <si>
    <t>測定値を入力すると自動で判定</t>
  </si>
  <si>
    <t>結果を選択すると自動で判定</t>
  </si>
  <si>
    <t>型式を選択すると自動で判定</t>
  </si>
  <si>
    <t>起動回数及び経年を入力すると自動で判定</t>
  </si>
  <si>
    <t>動作位置を入力すると自動で判定</t>
  </si>
  <si>
    <t>実測値を入力すると自動で判定</t>
  </si>
  <si>
    <t>目視にて確認した表示を入力すると自動で判定</t>
  </si>
  <si>
    <t>測定値を選択すると自動で判定</t>
  </si>
  <si>
    <t>また(8)システム機能検査での制止距離は　別記第二号　検査結果表　の特記事項に記載のこと。</t>
  </si>
  <si>
    <t>有</t>
  </si>
  <si>
    <t>無</t>
  </si>
  <si>
    <t>各リレーの起動回数及び経年を入力すると自動で判定 。Ｖｃ２は使用していない場合も有るので、有無を選択し、無い場合回数/年は未記入</t>
  </si>
  <si>
    <t>右の表から各値を選択し記入する</t>
  </si>
  <si>
    <t>(10)</t>
  </si>
  <si>
    <t>令和</t>
  </si>
  <si>
    <t>要重点  点検</t>
  </si>
  <si>
    <t>昇降機番号：</t>
  </si>
  <si>
    <t>号機</t>
  </si>
  <si>
    <t>取付けが堅固でないこと｡　　　　　　　　　　　　　過度の変形があること。</t>
  </si>
  <si>
    <t>・取り付けが強固でないこと。　　　　　　　　　　　・著しい変形、破損、錆、腐食があること。</t>
  </si>
  <si>
    <t>mm</t>
  </si>
  <si>
    <t>発行：令和　3年　1月　6日Ver.2K</t>
  </si>
  <si>
    <t>かご戸ｽｲｯﾁ</t>
  </si>
  <si>
    <t>ｼｽﾃﾑの機能検査</t>
  </si>
  <si>
    <t>戸全開感知ｽｲｯﾁ</t>
  </si>
  <si>
    <t>ｽｲｯﾁ全閉位置からの距離</t>
  </si>
  <si>
    <t>ﾒｼﾞｬｰ等により測定する。</t>
  </si>
  <si>
    <r>
      <t>ﾄﾞｱ全閉位置から</t>
    </r>
    <r>
      <rPr>
        <b/>
        <sz val="9"/>
        <rFont val="ＭＳ Ｐゴシック"/>
        <family val="3"/>
      </rPr>
      <t xml:space="preserve"> 20 mm</t>
    </r>
    <r>
      <rPr>
        <sz val="9"/>
        <rFont val="ＭＳ Ｐゴシック"/>
        <family val="3"/>
      </rPr>
      <t xml:space="preserve"> を超えていること。</t>
    </r>
  </si>
  <si>
    <t>・戸が全開しているのにｽｲｯﾁが働かないこと。</t>
  </si>
  <si>
    <t>・戸開指令後規定時間内にｽｲｯﾁが働かずかごが制止しないこと</t>
  </si>
  <si>
    <t>安全制御ﾌﾟﾛｸﾞﾗﾑの型式を確認する。</t>
  </si>
  <si>
    <t>ﾌﾟﾛｸﾞﾗﾑ型式</t>
  </si>
  <si>
    <t>PLCに記載されたﾌﾟﾛｸﾞﾗﾑ型式が、大臣認定をうけたものと異なること。</t>
  </si>
  <si>
    <t>待機型逆止弁</t>
  </si>
  <si>
    <t>ｶｳﾝﾀ読取又は経年を確認する。</t>
  </si>
  <si>
    <t>ﾒｼﾞｬｰ等により測定する。</t>
  </si>
  <si>
    <t>高圧ｺﾞﾑﾎｰｽ</t>
  </si>
  <si>
    <t>かご戸のｽｲｯﾁ</t>
  </si>
  <si>
    <t>UCMP盤型式</t>
  </si>
  <si>
    <t>測定値入力で自動判定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</si>
</sst>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00_ "/>
    <numFmt numFmtId="184" formatCode="[$]ggge&quot;年&quot;m&quot;月&quot;d&quot;日&quot;;@"/>
    <numFmt numFmtId="185" formatCode="[$-411]gge&quot;年&quot;m&quot;月&quot;d&quot;日&quot;;@"/>
    <numFmt numFmtId="186" formatCode="[$]gge&quot;年&quot;m&quot;月&quot;d&quot;日&quot;;@"/>
  </numFmts>
  <fonts count="33">
    <font>
      <sz val="11"/>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9"/>
      <name val="ＭＳ Ｐゴシック"/>
      <family val="3"/>
    </font>
    <font>
      <sz val="8"/>
      <name val="ＭＳ Ｐゴシック"/>
      <family val="3"/>
    </font>
    <font>
      <u val="single"/>
      <sz val="9"/>
      <name val="ＭＳ Ｐゴシック"/>
      <family val="3"/>
    </font>
    <font>
      <b/>
      <sz val="10"/>
      <name val="ＭＳ Ｐゴシック"/>
      <family val="3"/>
    </font>
    <font>
      <b/>
      <sz val="9"/>
      <name val="ＭＳ Ｐゴシック"/>
      <family val="3"/>
    </font>
    <font>
      <b/>
      <sz val="11"/>
      <name val="ＭＳ Ｐゴシック"/>
      <family val="3"/>
    </font>
    <font>
      <sz val="12"/>
      <name val="ＭＳ Ｐゴシック"/>
      <family val="3"/>
    </font>
    <font>
      <b/>
      <sz val="8"/>
      <name val="ＭＳ Ｐゴシック"/>
      <family val="3"/>
    </font>
    <font>
      <b/>
      <u val="single"/>
      <sz val="9"/>
      <name val="ＭＳ Ｐゴシック"/>
      <family val="3"/>
    </font>
    <font>
      <b/>
      <u val="single"/>
      <sz val="8"/>
      <name val="ＭＳ Ｐゴシック"/>
      <family val="3"/>
    </font>
    <font>
      <b/>
      <u val="single"/>
      <sz val="11"/>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border>
    <border>
      <left style="thin"/>
      <right style="thin"/>
      <top style="thin"/>
      <bottom style="thin"/>
    </border>
    <border>
      <left/>
      <right/>
      <top/>
      <bottom style="thin"/>
    </border>
    <border>
      <left/>
      <right style="thin"/>
      <top/>
      <bottom style="thin"/>
    </border>
    <border>
      <left style="thin"/>
      <right/>
      <top/>
      <bottom style="thin"/>
    </border>
    <border>
      <left style="thin"/>
      <right>
        <color indexed="63"/>
      </right>
      <top style="thin"/>
      <bottom style="thin"/>
    </border>
    <border>
      <left/>
      <right/>
      <top style="thin"/>
      <bottom/>
    </border>
    <border>
      <left/>
      <right style="thin"/>
      <top style="thin"/>
      <bottom/>
    </border>
    <border>
      <left style="thin"/>
      <right/>
      <top/>
      <bottom/>
    </border>
    <border>
      <left/>
      <right/>
      <top/>
      <bottom style="hair"/>
    </border>
    <border>
      <left style="thin"/>
      <right/>
      <top/>
      <bottom style="hair"/>
    </border>
    <border>
      <left/>
      <right style="thin"/>
      <top/>
      <bottom style="hair"/>
    </border>
    <border>
      <left/>
      <right/>
      <top style="hair"/>
      <bottom/>
    </border>
    <border>
      <left/>
      <right style="thin"/>
      <top style="hair"/>
      <bottom/>
    </border>
    <border>
      <left style="thin"/>
      <right/>
      <top style="hair"/>
      <bottom/>
    </border>
    <border>
      <left style="thin"/>
      <right/>
      <top style="thin"/>
      <bottom/>
    </border>
    <border>
      <left style="thin">
        <color theme="1"/>
      </left>
      <right>
        <color indexed="63"/>
      </right>
      <top>
        <color indexed="63"/>
      </top>
      <bottom>
        <color indexed="63"/>
      </bottom>
    </border>
    <border>
      <left/>
      <right/>
      <top style="thin"/>
      <bottom style="hair"/>
    </border>
    <border>
      <left/>
      <right/>
      <top/>
      <bottom style="medium"/>
    </border>
    <border>
      <left/>
      <right style="thin"/>
      <top/>
      <bottom style="medium"/>
    </border>
    <border>
      <left style="medium"/>
      <right/>
      <top style="thin"/>
      <bottom/>
    </border>
    <border>
      <left style="medium"/>
      <right/>
      <top/>
      <bottom/>
    </border>
    <border>
      <left style="medium"/>
      <right/>
      <top/>
      <bottom style="thin"/>
    </border>
    <border>
      <left/>
      <right style="hair"/>
      <top style="thin"/>
      <bottom/>
    </border>
    <border>
      <left/>
      <right style="hair"/>
      <top/>
      <bottom/>
    </border>
    <border>
      <left/>
      <right style="hair"/>
      <top/>
      <bottom style="thin"/>
    </border>
    <border>
      <left style="hair"/>
      <right/>
      <top style="thin"/>
      <bottom/>
    </border>
    <border>
      <left/>
      <right style="medium"/>
      <top style="thin"/>
      <bottom/>
    </border>
    <border>
      <left style="hair"/>
      <right/>
      <top/>
      <bottom/>
    </border>
    <border>
      <left>
        <color indexed="63"/>
      </left>
      <right style="medium"/>
      <top>
        <color indexed="63"/>
      </top>
      <bottom>
        <color indexed="63"/>
      </bottom>
    </border>
    <border>
      <left style="hair"/>
      <right/>
      <top/>
      <bottom style="thin"/>
    </border>
    <border>
      <left/>
      <right style="medium"/>
      <top/>
      <bottom style="thin"/>
    </border>
    <border>
      <left style="thin"/>
      <right style="thin"/>
      <top style="medium"/>
      <bottom style="thin"/>
    </border>
    <border>
      <left/>
      <right style="hair"/>
      <top style="hair"/>
      <bottom/>
    </border>
    <border>
      <left style="hair"/>
      <right/>
      <top style="hair"/>
      <bottom/>
    </border>
    <border>
      <left/>
      <right style="medium"/>
      <top style="hair"/>
      <bottom/>
    </border>
    <border>
      <left style="hair"/>
      <right style="thin"/>
      <top>
        <color indexed="63"/>
      </top>
      <bottom style="thin"/>
    </border>
    <border>
      <left style="thin"/>
      <right style="thin"/>
      <top/>
      <bottom style="thin"/>
    </border>
    <border>
      <left style="thin"/>
      <right style="hair"/>
      <top>
        <color indexed="63"/>
      </top>
      <bottom style="thin"/>
    </border>
    <border>
      <left style="hair"/>
      <right style="thin"/>
      <top style="thin"/>
      <bottom style="thin"/>
    </border>
    <border>
      <left style="thin"/>
      <right style="hair"/>
      <top style="thin"/>
      <bottom style="thin"/>
    </border>
    <border>
      <left style="thin"/>
      <right style="medium"/>
      <top style="thin"/>
      <bottom style="thin"/>
    </border>
    <border>
      <left style="thin"/>
      <right style="thin"/>
      <top style="thin"/>
      <bottom style="medium"/>
    </border>
    <border>
      <left style="hair"/>
      <right/>
      <top style="hair">
        <color theme="1"/>
      </top>
      <bottom/>
    </border>
    <border>
      <left/>
      <right/>
      <top style="hair">
        <color theme="1"/>
      </top>
      <bottom/>
    </border>
    <border>
      <left/>
      <right style="hair"/>
      <top style="hair">
        <color theme="1"/>
      </top>
      <bottom/>
    </border>
    <border>
      <left style="hair"/>
      <right>
        <color indexed="63"/>
      </right>
      <top>
        <color indexed="63"/>
      </top>
      <bottom style="hair">
        <color theme="1"/>
      </bottom>
    </border>
    <border>
      <left>
        <color indexed="63"/>
      </left>
      <right>
        <color indexed="63"/>
      </right>
      <top>
        <color indexed="63"/>
      </top>
      <bottom style="hair">
        <color theme="1"/>
      </bottom>
    </border>
    <border>
      <left>
        <color indexed="63"/>
      </left>
      <right style="medium"/>
      <top>
        <color indexed="63"/>
      </top>
      <bottom style="hair">
        <color theme="1"/>
      </bottom>
    </border>
    <border>
      <left>
        <color indexed="63"/>
      </left>
      <right>
        <color indexed="63"/>
      </right>
      <top style="thin"/>
      <bottom style="thin"/>
    </border>
    <border>
      <left>
        <color indexed="63"/>
      </left>
      <right style="thin"/>
      <top style="thin"/>
      <bottom style="thin"/>
    </border>
    <border>
      <left style="thin"/>
      <right style="thin"/>
      <top style="medium"/>
      <bottom/>
    </border>
    <border>
      <left style="thin"/>
      <right style="thin"/>
      <top/>
      <bottom/>
    </border>
    <border>
      <left style="hair"/>
      <right/>
      <top/>
      <bottom style="hair"/>
    </border>
    <border>
      <left/>
      <right style="hair"/>
      <top/>
      <bottom style="hair"/>
    </border>
    <border>
      <left style="medium"/>
      <right/>
      <top style="medium"/>
      <bottom/>
    </border>
    <border>
      <left/>
      <right/>
      <top style="medium"/>
      <bottom/>
    </border>
    <border>
      <left/>
      <right style="thin"/>
      <top style="medium"/>
      <bottom/>
    </border>
    <border>
      <left style="thin"/>
      <right style="medium"/>
      <top style="thin"/>
      <bottom style="medium"/>
    </border>
    <border>
      <left/>
      <right style="medium"/>
      <top/>
      <bottom style="hair"/>
    </border>
    <border>
      <left/>
      <right style="medium"/>
      <top style="medium"/>
      <bottom/>
    </border>
    <border>
      <left style="medium"/>
      <right/>
      <top/>
      <bottom style="medium"/>
    </border>
    <border>
      <left>
        <color indexed="63"/>
      </left>
      <right style="medium"/>
      <top>
        <color indexed="63"/>
      </top>
      <bottom style="medium"/>
    </border>
    <border>
      <left>
        <color indexed="63"/>
      </left>
      <right style="hair"/>
      <top>
        <color indexed="63"/>
      </top>
      <bottom style="hair">
        <color theme="1"/>
      </bottom>
    </border>
    <border>
      <left>
        <color indexed="63"/>
      </left>
      <right style="medium"/>
      <top style="hair">
        <color theme="1"/>
      </top>
      <bottom>
        <color indexed="63"/>
      </bottom>
    </border>
    <border>
      <left>
        <color indexed="63"/>
      </left>
      <right>
        <color indexed="63"/>
      </right>
      <top>
        <color indexed="63"/>
      </top>
      <bottom style="thin">
        <color theme="1"/>
      </bottom>
    </border>
    <border>
      <left style="medium"/>
      <right style="thin"/>
      <top style="thin"/>
      <botto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medium"/>
    </border>
    <border>
      <left style="thin"/>
      <right/>
      <top style="medium"/>
      <bottom/>
    </border>
    <border>
      <left style="hair"/>
      <right style="hair"/>
      <top style="thin"/>
      <bottom style="thin"/>
    </border>
    <border>
      <left style="hair"/>
      <right/>
      <top style="thin"/>
      <bottom style="thin"/>
    </border>
    <border>
      <left style="hair"/>
      <right style="medium"/>
      <top style="thin"/>
      <bottom style="thin"/>
    </border>
    <border>
      <left style="medium"/>
      <right style="thin"/>
      <top style="medium"/>
      <bottom/>
    </border>
    <border>
      <left style="medium"/>
      <right style="thin"/>
      <top/>
      <bottom style="medium"/>
    </border>
    <border>
      <left style="thin"/>
      <right/>
      <top/>
      <bottom style="medium"/>
    </border>
    <border>
      <left style="thin"/>
      <right style="medium"/>
      <top>
        <color indexed="63"/>
      </top>
      <bottom style="thin"/>
    </border>
    <border>
      <left style="thin"/>
      <right/>
      <top style="hair">
        <color theme="1"/>
      </top>
      <bottom/>
    </border>
    <border>
      <left/>
      <right style="thin"/>
      <top style="hair">
        <color theme="1"/>
      </top>
      <bottom/>
    </border>
    <border>
      <left style="thin">
        <color theme="1"/>
      </left>
      <right>
        <color indexed="63"/>
      </right>
      <top style="hair"/>
      <bottom>
        <color indexed="63"/>
      </bottom>
    </border>
    <border>
      <left style="thin"/>
      <right>
        <color indexed="63"/>
      </right>
      <top>
        <color indexed="63"/>
      </top>
      <bottom style="hair">
        <color theme="1"/>
      </bottom>
    </border>
    <border>
      <left>
        <color indexed="63"/>
      </left>
      <right style="thin"/>
      <top>
        <color indexed="63"/>
      </top>
      <bottom style="hair">
        <color theme="1"/>
      </bottom>
    </border>
    <border>
      <left style="thin">
        <color theme="1"/>
      </left>
      <right>
        <color indexed="63"/>
      </right>
      <top>
        <color indexed="63"/>
      </top>
      <bottom style="hair"/>
    </border>
    <border>
      <left>
        <color indexed="63"/>
      </left>
      <right style="thin">
        <color theme="1"/>
      </right>
      <top style="hair"/>
      <bottom>
        <color indexed="63"/>
      </bottom>
    </border>
    <border>
      <left>
        <color indexed="63"/>
      </left>
      <right style="thin">
        <color theme="1"/>
      </right>
      <top>
        <color indexed="63"/>
      </top>
      <bottom style="hair">
        <color theme="1"/>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625">
    <xf numFmtId="0" fontId="0" fillId="0" borderId="0" xfId="0" applyAlignment="1">
      <alignment vertical="center"/>
    </xf>
    <xf numFmtId="0" fontId="0" fillId="0" borderId="0" xfId="0" applyFont="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3" fontId="0" fillId="0" borderId="0" xfId="0" applyNumberFormat="1" applyFont="1" applyAlignment="1">
      <alignment vertical="center"/>
    </xf>
    <xf numFmtId="0" fontId="21" fillId="0" borderId="0" xfId="0" applyFont="1" applyBorder="1" applyAlignment="1">
      <alignment vertical="center"/>
    </xf>
    <xf numFmtId="0" fontId="0" fillId="0" borderId="10" xfId="0" applyFont="1" applyBorder="1" applyAlignment="1" applyProtection="1">
      <alignment vertical="center"/>
      <protection/>
    </xf>
    <xf numFmtId="0" fontId="21"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7" fillId="0" borderId="0" xfId="0" applyFont="1" applyBorder="1" applyAlignment="1">
      <alignment vertical="center"/>
    </xf>
    <xf numFmtId="0" fontId="0" fillId="0" borderId="0" xfId="0" applyFont="1" applyAlignment="1">
      <alignment vertical="center"/>
    </xf>
    <xf numFmtId="0" fontId="21" fillId="0" borderId="0" xfId="0" applyFont="1" applyBorder="1" applyAlignment="1">
      <alignment vertical="center" wrapText="1"/>
    </xf>
    <xf numFmtId="0" fontId="0" fillId="0" borderId="0" xfId="0" applyFont="1" applyAlignment="1" applyProtection="1">
      <alignment vertical="center"/>
      <protection/>
    </xf>
    <xf numFmtId="0" fontId="0" fillId="0" borderId="0"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vertical="center"/>
    </xf>
    <xf numFmtId="3" fontId="0" fillId="0" borderId="11" xfId="0" applyNumberFormat="1" applyFont="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11" xfId="0" applyFont="1" applyFill="1" applyBorder="1" applyAlignment="1">
      <alignment vertical="center"/>
    </xf>
    <xf numFmtId="0" fontId="21" fillId="0" borderId="0" xfId="0" applyFont="1" applyBorder="1" applyAlignment="1" applyProtection="1">
      <alignment vertical="center"/>
      <protection/>
    </xf>
    <xf numFmtId="0" fontId="0" fillId="0" borderId="0" xfId="0" applyFont="1" applyBorder="1" applyAlignment="1">
      <alignment vertical="center"/>
    </xf>
    <xf numFmtId="3" fontId="0" fillId="0" borderId="0" xfId="0" applyNumberFormat="1" applyFont="1" applyBorder="1" applyAlignment="1">
      <alignment vertical="center"/>
    </xf>
    <xf numFmtId="3" fontId="0" fillId="0" borderId="0" xfId="0" applyNumberFormat="1" applyFont="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21" fillId="0" borderId="11" xfId="0" applyFont="1" applyBorder="1" applyAlignment="1">
      <alignment vertical="center"/>
    </xf>
    <xf numFmtId="0" fontId="21" fillId="0" borderId="0" xfId="0" applyFont="1" applyBorder="1" applyAlignment="1" applyProtection="1">
      <alignment vertical="center" wrapText="1"/>
      <protection/>
    </xf>
    <xf numFmtId="0" fontId="0" fillId="0" borderId="0" xfId="0" applyFont="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176" fontId="0" fillId="0" borderId="0" xfId="0" applyNumberFormat="1" applyFont="1" applyBorder="1" applyAlignment="1">
      <alignment vertical="center"/>
    </xf>
    <xf numFmtId="0" fontId="0" fillId="0" borderId="0" xfId="0" applyFont="1" applyFill="1" applyBorder="1" applyAlignment="1">
      <alignment vertical="center"/>
    </xf>
    <xf numFmtId="3" fontId="0" fillId="0" borderId="14" xfId="0" applyNumberFormat="1" applyFont="1" applyBorder="1" applyAlignment="1">
      <alignment horizontal="center" vertical="center"/>
    </xf>
    <xf numFmtId="3" fontId="0" fillId="0" borderId="15" xfId="0" applyNumberFormat="1" applyFont="1" applyBorder="1" applyAlignment="1">
      <alignment vertical="center"/>
    </xf>
    <xf numFmtId="0" fontId="0" fillId="0" borderId="15" xfId="0" applyFont="1" applyBorder="1" applyAlignment="1">
      <alignment vertical="center"/>
    </xf>
    <xf numFmtId="176" fontId="0" fillId="0" borderId="11" xfId="0" applyNumberFormat="1" applyFont="1" applyBorder="1" applyAlignment="1">
      <alignment vertical="center"/>
    </xf>
    <xf numFmtId="182" fontId="21" fillId="0" borderId="11" xfId="0" applyNumberFormat="1" applyFont="1" applyBorder="1" applyAlignment="1">
      <alignment vertical="center"/>
    </xf>
    <xf numFmtId="182" fontId="0" fillId="0" borderId="11" xfId="0" applyNumberFormat="1" applyFont="1" applyBorder="1" applyAlignment="1">
      <alignment vertical="center"/>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27" fillId="0" borderId="0" xfId="0" applyFont="1" applyFill="1" applyBorder="1" applyAlignment="1" applyProtection="1">
      <alignment vertical="center"/>
      <protection/>
    </xf>
    <xf numFmtId="0" fontId="21" fillId="0" borderId="0" xfId="0" applyFont="1" applyBorder="1" applyAlignment="1" applyProtection="1">
      <alignment horizontal="left" vertical="center" wrapText="1"/>
      <protection/>
    </xf>
    <xf numFmtId="0" fontId="21" fillId="0" borderId="11" xfId="0" applyFont="1" applyBorder="1" applyAlignment="1">
      <alignment vertical="center"/>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0" xfId="0" applyFont="1" applyBorder="1" applyAlignment="1" applyProtection="1">
      <alignment horizontal="center" vertical="center"/>
      <protection hidden="1"/>
    </xf>
    <xf numFmtId="0" fontId="24"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26" fillId="0" borderId="0" xfId="0" applyFont="1" applyBorder="1" applyAlignment="1" applyProtection="1">
      <alignment vertical="center"/>
      <protection hidden="1"/>
    </xf>
    <xf numFmtId="0" fontId="26" fillId="0" borderId="0"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24" fillId="0" borderId="0" xfId="0" applyFont="1" applyBorder="1" applyAlignment="1" applyProtection="1">
      <alignment horizontal="center"/>
      <protection hidden="1"/>
    </xf>
    <xf numFmtId="0" fontId="21" fillId="0" borderId="0" xfId="0" applyFont="1" applyBorder="1" applyAlignment="1" applyProtection="1">
      <alignment horizontal="center"/>
      <protection hidden="1"/>
    </xf>
    <xf numFmtId="0" fontId="21" fillId="0" borderId="0" xfId="0" applyFont="1" applyBorder="1" applyAlignment="1" applyProtection="1">
      <alignment/>
      <protection hidden="1"/>
    </xf>
    <xf numFmtId="0" fontId="0" fillId="0" borderId="12" xfId="0" applyFont="1" applyBorder="1" applyAlignment="1" applyProtection="1">
      <alignment horizontal="center"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horizontal="center"/>
      <protection hidden="1"/>
    </xf>
    <xf numFmtId="0" fontId="21" fillId="0" borderId="0" xfId="0" applyFont="1" applyAlignment="1" applyProtection="1">
      <alignment horizontal="center" vertical="center"/>
      <protection hidden="1"/>
    </xf>
    <xf numFmtId="0" fontId="21" fillId="0" borderId="0" xfId="0" applyFont="1" applyBorder="1" applyAlignment="1" applyProtection="1">
      <alignment vertical="center"/>
      <protection hidden="1"/>
    </xf>
    <xf numFmtId="0" fontId="21" fillId="0" borderId="0" xfId="0" applyFont="1" applyBorder="1" applyAlignment="1" applyProtection="1">
      <alignment vertical="center" shrinkToFit="1"/>
      <protection hidden="1" locked="0"/>
    </xf>
    <xf numFmtId="0" fontId="0" fillId="0" borderId="0" xfId="0" applyFont="1" applyBorder="1" applyAlignment="1" applyProtection="1">
      <alignment horizontal="left"/>
      <protection hidden="1"/>
    </xf>
    <xf numFmtId="0" fontId="0" fillId="0" borderId="10" xfId="0" applyFont="1" applyBorder="1" applyAlignment="1" applyProtection="1">
      <alignment vertical="center"/>
      <protection hidden="1"/>
    </xf>
    <xf numFmtId="0" fontId="0" fillId="0" borderId="14" xfId="0" applyFont="1" applyBorder="1" applyAlignment="1" applyProtection="1">
      <alignment horizontal="center" vertical="center"/>
      <protection hidden="1"/>
    </xf>
    <xf numFmtId="0" fontId="0" fillId="0" borderId="12" xfId="0" applyFont="1" applyBorder="1" applyAlignment="1" applyProtection="1">
      <alignment vertical="center"/>
      <protection hidden="1"/>
    </xf>
    <xf numFmtId="0" fontId="0" fillId="0" borderId="13" xfId="0" applyFont="1" applyBorder="1" applyAlignment="1" applyProtection="1">
      <alignment vertical="center"/>
      <protection hidden="1"/>
    </xf>
    <xf numFmtId="0" fontId="21" fillId="0" borderId="16" xfId="0" applyFont="1" applyBorder="1" applyAlignment="1" applyProtection="1">
      <alignment vertical="center"/>
      <protection hidden="1"/>
    </xf>
    <xf numFmtId="0" fontId="21" fillId="0" borderId="17" xfId="0" applyFont="1" applyBorder="1" applyAlignment="1" applyProtection="1">
      <alignment vertical="center"/>
      <protection hidden="1"/>
    </xf>
    <xf numFmtId="0" fontId="21" fillId="0" borderId="18" xfId="0" applyFont="1" applyBorder="1" applyAlignment="1" applyProtection="1">
      <alignment vertical="center" wrapText="1"/>
      <protection hidden="1"/>
    </xf>
    <xf numFmtId="0" fontId="21" fillId="0" borderId="0" xfId="0" applyFont="1" applyBorder="1" applyAlignment="1" applyProtection="1">
      <alignment vertical="center" wrapText="1"/>
      <protection hidden="1"/>
    </xf>
    <xf numFmtId="0" fontId="21" fillId="0" borderId="10" xfId="0" applyFont="1" applyBorder="1" applyAlignment="1" applyProtection="1">
      <alignment vertical="center" wrapText="1"/>
      <protection hidden="1"/>
    </xf>
    <xf numFmtId="0" fontId="21" fillId="0" borderId="18" xfId="0" applyFont="1" applyBorder="1" applyAlignment="1" applyProtection="1">
      <alignment vertical="center"/>
      <protection hidden="1"/>
    </xf>
    <xf numFmtId="0" fontId="21" fillId="0" borderId="10" xfId="0" applyFont="1" applyBorder="1" applyAlignment="1" applyProtection="1">
      <alignment vertical="center"/>
      <protection hidden="1"/>
    </xf>
    <xf numFmtId="0" fontId="21" fillId="0" borderId="18" xfId="0" applyFont="1" applyBorder="1" applyAlignment="1" applyProtection="1">
      <alignment horizontal="center" vertical="center"/>
      <protection hidden="1"/>
    </xf>
    <xf numFmtId="0" fontId="21" fillId="0" borderId="0" xfId="0" applyFont="1" applyBorder="1" applyAlignment="1" applyProtection="1">
      <alignment vertical="center" shrinkToFit="1"/>
      <protection hidden="1"/>
    </xf>
    <xf numFmtId="0" fontId="23" fillId="0" borderId="0" xfId="0" applyFont="1" applyBorder="1" applyAlignment="1" applyProtection="1">
      <alignment vertical="center" wrapText="1"/>
      <protection hidden="1"/>
    </xf>
    <xf numFmtId="0" fontId="21" fillId="0" borderId="10" xfId="0" applyFont="1" applyBorder="1" applyAlignment="1" applyProtection="1">
      <alignment horizontal="center" vertical="center"/>
      <protection hidden="1"/>
    </xf>
    <xf numFmtId="0" fontId="21" fillId="0" borderId="14" xfId="0" applyFont="1" applyBorder="1" applyAlignment="1" applyProtection="1">
      <alignment vertical="center" wrapText="1"/>
      <protection hidden="1"/>
    </xf>
    <xf numFmtId="0" fontId="21" fillId="0" borderId="12" xfId="0" applyFont="1" applyBorder="1" applyAlignment="1" applyProtection="1">
      <alignment vertical="center" wrapText="1"/>
      <protection hidden="1"/>
    </xf>
    <xf numFmtId="0" fontId="21" fillId="0" borderId="13" xfId="0" applyFont="1" applyBorder="1" applyAlignment="1" applyProtection="1">
      <alignment vertical="center" wrapText="1"/>
      <protection hidden="1"/>
    </xf>
    <xf numFmtId="0" fontId="21" fillId="0" borderId="12" xfId="0" applyFont="1" applyBorder="1" applyAlignment="1" applyProtection="1">
      <alignment vertical="center"/>
      <protection hidden="1"/>
    </xf>
    <xf numFmtId="0" fontId="21" fillId="0" borderId="13" xfId="0" applyFont="1" applyBorder="1" applyAlignment="1" applyProtection="1">
      <alignment vertical="center"/>
      <protection hidden="1"/>
    </xf>
    <xf numFmtId="0" fontId="23" fillId="0" borderId="12" xfId="0" applyFont="1" applyBorder="1" applyAlignment="1" applyProtection="1">
      <alignment vertical="center" wrapText="1"/>
      <protection hidden="1"/>
    </xf>
    <xf numFmtId="0" fontId="0" fillId="0" borderId="16" xfId="0" applyFont="1" applyBorder="1" applyAlignment="1" applyProtection="1">
      <alignment vertical="center"/>
      <protection hidden="1"/>
    </xf>
    <xf numFmtId="0" fontId="21" fillId="0" borderId="18" xfId="0" applyFont="1" applyBorder="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21" fillId="0" borderId="10" xfId="0" applyFont="1" applyBorder="1" applyAlignment="1" applyProtection="1">
      <alignment horizontal="left" vertical="center" wrapText="1"/>
      <protection hidden="1"/>
    </xf>
    <xf numFmtId="0" fontId="21" fillId="0" borderId="0" xfId="0" applyFont="1" applyBorder="1" applyAlignment="1" applyProtection="1">
      <alignment horizontal="left" vertical="center"/>
      <protection hidden="1"/>
    </xf>
    <xf numFmtId="0" fontId="0" fillId="0" borderId="18"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21" fillId="0" borderId="19" xfId="0" applyFont="1" applyBorder="1" applyAlignment="1" applyProtection="1">
      <alignment vertical="center" wrapText="1"/>
      <protection hidden="1"/>
    </xf>
    <xf numFmtId="0" fontId="0" fillId="0" borderId="20" xfId="0" applyFont="1" applyBorder="1" applyAlignment="1" applyProtection="1">
      <alignment vertical="center"/>
      <protection hidden="1"/>
    </xf>
    <xf numFmtId="0" fontId="0" fillId="0" borderId="19" xfId="0" applyFont="1" applyBorder="1" applyAlignment="1" applyProtection="1">
      <alignment vertical="center"/>
      <protection hidden="1"/>
    </xf>
    <xf numFmtId="0" fontId="21" fillId="0" borderId="19" xfId="0" applyFont="1" applyBorder="1" applyAlignment="1" applyProtection="1">
      <alignment vertical="center"/>
      <protection hidden="1"/>
    </xf>
    <xf numFmtId="0" fontId="0" fillId="0" borderId="21" xfId="0" applyFont="1" applyBorder="1" applyAlignment="1" applyProtection="1">
      <alignment vertical="center"/>
      <protection hidden="1"/>
    </xf>
    <xf numFmtId="0" fontId="0" fillId="0" borderId="18"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23" fillId="0" borderId="10" xfId="0" applyFont="1" applyBorder="1" applyAlignment="1" applyProtection="1">
      <alignment horizontal="center" vertical="center"/>
      <protection hidden="1"/>
    </xf>
    <xf numFmtId="0" fontId="0" fillId="0" borderId="18" xfId="0" applyFont="1" applyBorder="1" applyAlignment="1" applyProtection="1">
      <alignment vertical="center"/>
      <protection hidden="1"/>
    </xf>
    <xf numFmtId="0" fontId="0" fillId="0" borderId="18" xfId="0"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14" xfId="0" applyFont="1" applyBorder="1" applyAlignment="1" applyProtection="1">
      <alignment vertical="center"/>
      <protection hidden="1"/>
    </xf>
    <xf numFmtId="0" fontId="0" fillId="0" borderId="22" xfId="0" applyFont="1" applyFill="1" applyBorder="1" applyAlignment="1" applyProtection="1">
      <alignment vertical="center"/>
      <protection hidden="1"/>
    </xf>
    <xf numFmtId="0" fontId="21" fillId="0" borderId="22" xfId="0" applyFont="1" applyFill="1" applyBorder="1" applyAlignment="1" applyProtection="1">
      <alignment/>
      <protection hidden="1"/>
    </xf>
    <xf numFmtId="0" fontId="0" fillId="0" borderId="22" xfId="0" applyFont="1" applyFill="1" applyBorder="1" applyAlignment="1" applyProtection="1">
      <alignment vertical="center"/>
      <protection hidden="1"/>
    </xf>
    <xf numFmtId="0" fontId="22" fillId="0" borderId="22" xfId="0" applyFont="1" applyFill="1" applyBorder="1" applyAlignment="1" applyProtection="1">
      <alignment/>
      <protection hidden="1"/>
    </xf>
    <xf numFmtId="0" fontId="0" fillId="0" borderId="2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0" fillId="0" borderId="10" xfId="0" applyFont="1" applyFill="1" applyBorder="1" applyAlignment="1" applyProtection="1">
      <alignment vertical="center"/>
      <protection hidden="1"/>
    </xf>
    <xf numFmtId="0" fontId="0" fillId="0" borderId="18" xfId="0" applyFont="1" applyFill="1" applyBorder="1" applyAlignment="1" applyProtection="1">
      <alignment vertical="center"/>
      <protection hidden="1"/>
    </xf>
    <xf numFmtId="0" fontId="0" fillId="0" borderId="24" xfId="0" applyFont="1" applyBorder="1" applyAlignment="1" applyProtection="1">
      <alignment vertical="center"/>
      <protection hidden="1"/>
    </xf>
    <xf numFmtId="0" fontId="21" fillId="0" borderId="25" xfId="0" applyFont="1" applyBorder="1" applyAlignment="1" applyProtection="1">
      <alignment vertical="top"/>
      <protection hidden="1"/>
    </xf>
    <xf numFmtId="0" fontId="21" fillId="0" borderId="16" xfId="0" applyFont="1" applyBorder="1" applyAlignment="1" applyProtection="1">
      <alignment vertical="top"/>
      <protection hidden="1"/>
    </xf>
    <xf numFmtId="0" fontId="21" fillId="0" borderId="17" xfId="0" applyFont="1" applyBorder="1" applyAlignment="1" applyProtection="1">
      <alignment vertical="top"/>
      <protection hidden="1"/>
    </xf>
    <xf numFmtId="0" fontId="22" fillId="0" borderId="18" xfId="0" applyFont="1" applyBorder="1" applyAlignment="1" applyProtection="1">
      <alignment vertical="top" wrapText="1"/>
      <protection hidden="1"/>
    </xf>
    <xf numFmtId="0" fontId="22" fillId="0" borderId="0" xfId="0" applyFont="1" applyBorder="1" applyAlignment="1" applyProtection="1">
      <alignment vertical="top" wrapText="1"/>
      <protection hidden="1"/>
    </xf>
    <xf numFmtId="0" fontId="22" fillId="0" borderId="10" xfId="0" applyFont="1" applyBorder="1" applyAlignment="1" applyProtection="1">
      <alignment vertical="top" wrapText="1"/>
      <protection hidden="1"/>
    </xf>
    <xf numFmtId="0" fontId="21" fillId="0" borderId="18" xfId="0" applyFont="1" applyBorder="1" applyAlignment="1" applyProtection="1">
      <alignment vertical="top"/>
      <protection hidden="1"/>
    </xf>
    <xf numFmtId="0" fontId="21" fillId="0" borderId="10" xfId="0" applyFont="1" applyBorder="1" applyAlignment="1" applyProtection="1">
      <alignment vertical="top"/>
      <protection hidden="1"/>
    </xf>
    <xf numFmtId="0" fontId="21" fillId="0" borderId="24" xfId="0" applyFont="1" applyBorder="1" applyAlignment="1" applyProtection="1">
      <alignment vertical="top"/>
      <protection hidden="1"/>
    </xf>
    <xf numFmtId="0" fontId="21" fillId="0" borderId="22" xfId="0" applyFont="1" applyBorder="1" applyAlignment="1" applyProtection="1">
      <alignment vertical="top"/>
      <protection hidden="1"/>
    </xf>
    <xf numFmtId="0" fontId="21" fillId="0" borderId="23" xfId="0" applyFont="1" applyBorder="1" applyAlignment="1" applyProtection="1">
      <alignment vertical="top"/>
      <protection hidden="1"/>
    </xf>
    <xf numFmtId="0" fontId="21" fillId="0" borderId="0" xfId="0" applyFont="1" applyBorder="1" applyAlignment="1" applyProtection="1">
      <alignment wrapText="1"/>
      <protection hidden="1"/>
    </xf>
    <xf numFmtId="0" fontId="25" fillId="0" borderId="0" xfId="0" applyFont="1" applyBorder="1" applyAlignment="1" applyProtection="1">
      <alignment wrapText="1"/>
      <protection hidden="1"/>
    </xf>
    <xf numFmtId="0" fontId="21" fillId="0" borderId="0" xfId="0" applyFont="1" applyBorder="1" applyAlignment="1" applyProtection="1">
      <alignment vertical="top"/>
      <protection hidden="1"/>
    </xf>
    <xf numFmtId="0" fontId="21" fillId="0" borderId="10" xfId="0" applyFont="1" applyBorder="1" applyAlignment="1" applyProtection="1">
      <alignment horizontal="center" vertical="top"/>
      <protection hidden="1"/>
    </xf>
    <xf numFmtId="0" fontId="21" fillId="0" borderId="13" xfId="0" applyFont="1" applyBorder="1" applyAlignment="1" applyProtection="1">
      <alignment horizontal="center" vertical="top"/>
      <protection hidden="1"/>
    </xf>
    <xf numFmtId="0" fontId="22" fillId="0" borderId="24" xfId="0" applyFont="1" applyBorder="1" applyAlignment="1" applyProtection="1">
      <alignment vertical="center"/>
      <protection hidden="1"/>
    </xf>
    <xf numFmtId="0" fontId="22" fillId="0" borderId="22" xfId="0" applyFont="1" applyBorder="1" applyAlignment="1" applyProtection="1">
      <alignment vertical="center"/>
      <protection hidden="1"/>
    </xf>
    <xf numFmtId="0" fontId="22" fillId="0" borderId="23" xfId="0" applyFont="1" applyBorder="1" applyAlignment="1" applyProtection="1">
      <alignment vertical="center"/>
      <protection hidden="1"/>
    </xf>
    <xf numFmtId="0" fontId="22" fillId="0" borderId="18" xfId="0" applyFont="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10" xfId="0" applyFont="1" applyBorder="1" applyAlignment="1" applyProtection="1">
      <alignment vertical="center"/>
      <protection hidden="1"/>
    </xf>
    <xf numFmtId="0" fontId="21" fillId="0" borderId="26" xfId="0" applyFont="1" applyBorder="1" applyAlignment="1" applyProtection="1">
      <alignment vertical="center" wrapText="1"/>
      <protection hidden="1"/>
    </xf>
    <xf numFmtId="0" fontId="21" fillId="0" borderId="18" xfId="0" applyFont="1" applyBorder="1" applyAlignment="1" applyProtection="1">
      <alignment/>
      <protection hidden="1"/>
    </xf>
    <xf numFmtId="176" fontId="21" fillId="0" borderId="27" xfId="0" applyNumberFormat="1" applyFont="1" applyBorder="1" applyAlignment="1" applyProtection="1">
      <alignment/>
      <protection hidden="1"/>
    </xf>
    <xf numFmtId="0" fontId="21" fillId="0" borderId="27" xfId="0" applyFont="1" applyBorder="1" applyAlignment="1" applyProtection="1">
      <alignment/>
      <protection hidden="1"/>
    </xf>
    <xf numFmtId="0" fontId="21" fillId="0" borderId="19" xfId="0" applyFont="1" applyBorder="1" applyAlignment="1" applyProtection="1">
      <alignment/>
      <protection hidden="1"/>
    </xf>
    <xf numFmtId="0" fontId="21" fillId="0" borderId="22" xfId="0" applyFont="1" applyBorder="1" applyAlignment="1" applyProtection="1">
      <alignment/>
      <protection hidden="1"/>
    </xf>
    <xf numFmtId="0" fontId="22" fillId="0" borderId="22" xfId="0" applyFont="1" applyBorder="1" applyAlignment="1" applyProtection="1">
      <alignment/>
      <protection hidden="1"/>
    </xf>
    <xf numFmtId="0" fontId="21" fillId="0" borderId="14" xfId="0" applyFont="1" applyBorder="1" applyAlignment="1" applyProtection="1">
      <alignment vertical="top"/>
      <protection hidden="1"/>
    </xf>
    <xf numFmtId="0" fontId="21" fillId="0" borderId="12" xfId="0" applyFont="1" applyBorder="1" applyAlignment="1" applyProtection="1">
      <alignment vertical="top"/>
      <protection hidden="1"/>
    </xf>
    <xf numFmtId="0" fontId="21" fillId="0" borderId="13" xfId="0" applyFont="1" applyBorder="1" applyAlignment="1" applyProtection="1">
      <alignment vertical="top"/>
      <protection hidden="1"/>
    </xf>
    <xf numFmtId="0" fontId="21" fillId="0" borderId="28" xfId="0" applyFont="1" applyBorder="1" applyAlignment="1" applyProtection="1">
      <alignment vertical="center"/>
      <protection hidden="1"/>
    </xf>
    <xf numFmtId="0" fontId="21" fillId="0" borderId="29" xfId="0" applyFont="1" applyBorder="1" applyAlignment="1" applyProtection="1">
      <alignment vertical="center"/>
      <protection hidden="1"/>
    </xf>
    <xf numFmtId="0" fontId="21" fillId="0" borderId="18"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1" fillId="0" borderId="18" xfId="0" applyFont="1" applyBorder="1" applyAlignment="1" applyProtection="1">
      <alignment horizontal="left" vertical="top" wrapText="1"/>
      <protection hidden="1"/>
    </xf>
    <xf numFmtId="0" fontId="21" fillId="0" borderId="0" xfId="0" applyFont="1" applyBorder="1" applyAlignment="1" applyProtection="1">
      <alignment horizontal="left" vertical="top" wrapText="1"/>
      <protection hidden="1"/>
    </xf>
    <xf numFmtId="0" fontId="21" fillId="0" borderId="10" xfId="0" applyFont="1" applyBorder="1" applyAlignment="1" applyProtection="1">
      <alignment horizontal="left" vertical="top" wrapText="1"/>
      <protection hidden="1"/>
    </xf>
    <xf numFmtId="0" fontId="21" fillId="0" borderId="20" xfId="0" applyFont="1" applyBorder="1" applyAlignment="1" applyProtection="1">
      <alignment horizontal="left" vertical="top" wrapText="1"/>
      <protection hidden="1"/>
    </xf>
    <xf numFmtId="0" fontId="21" fillId="0" borderId="19" xfId="0" applyFont="1" applyBorder="1" applyAlignment="1" applyProtection="1">
      <alignment horizontal="left" vertical="top" wrapText="1"/>
      <protection hidden="1"/>
    </xf>
    <xf numFmtId="0" fontId="21" fillId="0" borderId="21" xfId="0" applyFont="1" applyBorder="1" applyAlignment="1" applyProtection="1">
      <alignment horizontal="left" vertical="top" wrapText="1"/>
      <protection hidden="1"/>
    </xf>
    <xf numFmtId="0" fontId="21" fillId="0" borderId="25" xfId="0" applyFont="1" applyBorder="1" applyAlignment="1" applyProtection="1">
      <alignment vertical="center"/>
      <protection hidden="1"/>
    </xf>
    <xf numFmtId="0" fontId="21" fillId="0" borderId="16" xfId="0" applyFont="1" applyBorder="1" applyAlignment="1" applyProtection="1">
      <alignment vertical="center"/>
      <protection hidden="1"/>
    </xf>
    <xf numFmtId="0" fontId="21" fillId="0" borderId="17" xfId="0" applyFont="1" applyBorder="1" applyAlignment="1" applyProtection="1">
      <alignment vertical="center"/>
      <protection hidden="1"/>
    </xf>
    <xf numFmtId="0" fontId="21" fillId="0" borderId="18" xfId="0" applyFont="1" applyBorder="1" applyAlignment="1" applyProtection="1">
      <alignment vertical="center"/>
      <protection hidden="1"/>
    </xf>
    <xf numFmtId="0" fontId="21" fillId="0" borderId="0" xfId="0" applyFont="1" applyBorder="1" applyAlignment="1" applyProtection="1">
      <alignment vertical="center"/>
      <protection hidden="1"/>
    </xf>
    <xf numFmtId="0" fontId="21" fillId="0" borderId="10" xfId="0" applyFont="1" applyBorder="1" applyAlignment="1" applyProtection="1">
      <alignment vertical="center"/>
      <protection hidden="1"/>
    </xf>
    <xf numFmtId="0" fontId="21" fillId="0" borderId="14" xfId="0" applyFont="1" applyBorder="1" applyAlignment="1" applyProtection="1">
      <alignment vertical="center"/>
      <protection hidden="1"/>
    </xf>
    <xf numFmtId="0" fontId="21" fillId="0" borderId="12" xfId="0" applyFont="1" applyBorder="1" applyAlignment="1" applyProtection="1">
      <alignment vertical="center"/>
      <protection hidden="1"/>
    </xf>
    <xf numFmtId="0" fontId="21" fillId="0" borderId="13" xfId="0" applyFont="1" applyBorder="1" applyAlignment="1" applyProtection="1">
      <alignment vertical="center"/>
      <protection hidden="1"/>
    </xf>
    <xf numFmtId="0" fontId="21" fillId="0" borderId="25" xfId="0" applyFont="1" applyBorder="1" applyAlignment="1" applyProtection="1">
      <alignment vertical="center" wrapText="1"/>
      <protection hidden="1"/>
    </xf>
    <xf numFmtId="0" fontId="21" fillId="0" borderId="16" xfId="0" applyFont="1" applyBorder="1" applyAlignment="1" applyProtection="1">
      <alignment vertical="center" wrapText="1"/>
      <protection hidden="1"/>
    </xf>
    <xf numFmtId="0" fontId="21" fillId="0" borderId="17" xfId="0" applyFont="1" applyBorder="1" applyAlignment="1" applyProtection="1">
      <alignment vertical="center" wrapText="1"/>
      <protection hidden="1"/>
    </xf>
    <xf numFmtId="0" fontId="21" fillId="0" borderId="18" xfId="0" applyFont="1" applyBorder="1" applyAlignment="1" applyProtection="1">
      <alignment vertical="center" wrapText="1"/>
      <protection hidden="1"/>
    </xf>
    <xf numFmtId="0" fontId="21" fillId="0" borderId="0" xfId="0" applyFont="1" applyBorder="1" applyAlignment="1" applyProtection="1">
      <alignment vertical="center" wrapText="1"/>
      <protection hidden="1"/>
    </xf>
    <xf numFmtId="0" fontId="21" fillId="0" borderId="10" xfId="0" applyFont="1" applyBorder="1" applyAlignment="1" applyProtection="1">
      <alignment vertical="center" wrapText="1"/>
      <protection hidden="1"/>
    </xf>
    <xf numFmtId="0" fontId="21" fillId="0" borderId="14" xfId="0" applyFont="1" applyBorder="1" applyAlignment="1" applyProtection="1">
      <alignment vertical="center" wrapText="1"/>
      <protection hidden="1"/>
    </xf>
    <xf numFmtId="0" fontId="21" fillId="0" borderId="12" xfId="0" applyFont="1" applyBorder="1" applyAlignment="1" applyProtection="1">
      <alignment vertical="center" wrapText="1"/>
      <protection hidden="1"/>
    </xf>
    <xf numFmtId="0" fontId="21" fillId="0" borderId="13" xfId="0" applyFont="1" applyBorder="1" applyAlignment="1" applyProtection="1">
      <alignment vertical="center" wrapText="1"/>
      <protection hidden="1"/>
    </xf>
    <xf numFmtId="49" fontId="21" fillId="0" borderId="30" xfId="0" applyNumberFormat="1" applyFont="1" applyBorder="1" applyAlignment="1" applyProtection="1">
      <alignment horizontal="center" vertical="center"/>
      <protection hidden="1"/>
    </xf>
    <xf numFmtId="49" fontId="21" fillId="0" borderId="17" xfId="0" applyNumberFormat="1" applyFont="1" applyBorder="1" applyAlignment="1" applyProtection="1">
      <alignment horizontal="center" vertical="center"/>
      <protection hidden="1"/>
    </xf>
    <xf numFmtId="49" fontId="21" fillId="0" borderId="31" xfId="0" applyNumberFormat="1" applyFont="1" applyBorder="1" applyAlignment="1" applyProtection="1">
      <alignment horizontal="center" vertical="center"/>
      <protection hidden="1"/>
    </xf>
    <xf numFmtId="49" fontId="21" fillId="0" borderId="10" xfId="0" applyNumberFormat="1" applyFont="1" applyBorder="1" applyAlignment="1" applyProtection="1">
      <alignment horizontal="center" vertical="center"/>
      <protection hidden="1"/>
    </xf>
    <xf numFmtId="49" fontId="21" fillId="0" borderId="32" xfId="0" applyNumberFormat="1" applyFont="1" applyBorder="1" applyAlignment="1" applyProtection="1">
      <alignment horizontal="center" vertical="center"/>
      <protection hidden="1"/>
    </xf>
    <xf numFmtId="49" fontId="21" fillId="0" borderId="13" xfId="0" applyNumberFormat="1" applyFont="1" applyBorder="1" applyAlignment="1" applyProtection="1">
      <alignment horizontal="center" vertical="center"/>
      <protection hidden="1"/>
    </xf>
    <xf numFmtId="0" fontId="21" fillId="0" borderId="16" xfId="0" applyFont="1" applyBorder="1" applyAlignment="1" applyProtection="1">
      <alignment horizontal="left" vertical="center" wrapText="1"/>
      <protection/>
    </xf>
    <xf numFmtId="0" fontId="21" fillId="0" borderId="17"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21" fillId="0" borderId="10" xfId="0" applyFont="1" applyBorder="1" applyAlignment="1" applyProtection="1">
      <alignment horizontal="left" vertical="center" wrapText="1"/>
      <protection/>
    </xf>
    <xf numFmtId="0" fontId="21" fillId="0" borderId="12" xfId="0" applyFont="1" applyBorder="1" applyAlignment="1" applyProtection="1">
      <alignment horizontal="left" vertical="center" wrapText="1"/>
      <protection/>
    </xf>
    <xf numFmtId="0" fontId="21" fillId="0" borderId="13" xfId="0" applyFont="1" applyBorder="1" applyAlignment="1" applyProtection="1">
      <alignment horizontal="left" vertical="center" wrapText="1"/>
      <protection/>
    </xf>
    <xf numFmtId="0" fontId="21" fillId="0" borderId="0" xfId="0" applyFont="1" applyBorder="1" applyAlignment="1" applyProtection="1">
      <alignment horizontal="center" vertical="center" wrapText="1"/>
      <protection hidden="1" locked="0"/>
    </xf>
    <xf numFmtId="0" fontId="21" fillId="0" borderId="12" xfId="0" applyFont="1" applyBorder="1" applyAlignment="1" applyProtection="1">
      <alignment horizontal="center" vertical="center" wrapText="1"/>
      <protection hidden="1" locked="0"/>
    </xf>
    <xf numFmtId="0" fontId="29" fillId="0" borderId="0" xfId="0" applyFont="1" applyBorder="1" applyAlignment="1" applyProtection="1">
      <alignment horizontal="center" vertical="center" wrapText="1"/>
      <protection hidden="1"/>
    </xf>
    <xf numFmtId="0" fontId="21" fillId="0" borderId="0" xfId="0" applyFont="1" applyBorder="1" applyAlignment="1" applyProtection="1">
      <alignment horizontal="center" vertical="center" wrapText="1"/>
      <protection hidden="1"/>
    </xf>
    <xf numFmtId="0" fontId="0" fillId="0" borderId="2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locked="0"/>
    </xf>
    <xf numFmtId="0" fontId="23" fillId="0" borderId="12" xfId="0" applyFont="1" applyBorder="1" applyAlignment="1" applyProtection="1">
      <alignment horizontal="center" vertical="center"/>
      <protection hidden="1" locked="0"/>
    </xf>
    <xf numFmtId="0" fontId="0" fillId="0" borderId="36"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41" xfId="0" applyFont="1" applyBorder="1" applyAlignment="1" applyProtection="1">
      <alignment horizontal="center" vertical="center"/>
      <protection hidden="1"/>
    </xf>
    <xf numFmtId="0" fontId="7" fillId="0" borderId="42" xfId="0" applyFont="1" applyBorder="1" applyAlignment="1" applyProtection="1">
      <alignment horizontal="center" vertical="center"/>
      <protection hidden="1"/>
    </xf>
    <xf numFmtId="0" fontId="0" fillId="0" borderId="42"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21" fillId="0" borderId="24" xfId="0" applyFont="1" applyBorder="1" applyAlignment="1" applyProtection="1">
      <alignment horizontal="center" vertical="top"/>
      <protection hidden="1"/>
    </xf>
    <xf numFmtId="0" fontId="21" fillId="0" borderId="22" xfId="0" applyFont="1" applyBorder="1" applyAlignment="1" applyProtection="1">
      <alignment horizontal="center" vertical="top"/>
      <protection hidden="1"/>
    </xf>
    <xf numFmtId="0" fontId="21" fillId="0" borderId="23" xfId="0" applyFont="1" applyBorder="1" applyAlignment="1" applyProtection="1">
      <alignment horizontal="center" vertical="top"/>
      <protection hidden="1"/>
    </xf>
    <xf numFmtId="0" fontId="21" fillId="0" borderId="20" xfId="0" applyFont="1" applyBorder="1" applyAlignment="1" applyProtection="1">
      <alignment horizontal="center" vertical="top"/>
      <protection hidden="1"/>
    </xf>
    <xf numFmtId="0" fontId="21" fillId="0" borderId="19" xfId="0" applyFont="1" applyBorder="1" applyAlignment="1" applyProtection="1">
      <alignment horizontal="center" vertical="top"/>
      <protection hidden="1"/>
    </xf>
    <xf numFmtId="0" fontId="21" fillId="0" borderId="21" xfId="0" applyFont="1" applyBorder="1" applyAlignment="1" applyProtection="1">
      <alignment horizontal="center" vertical="top"/>
      <protection hidden="1"/>
    </xf>
    <xf numFmtId="0" fontId="21" fillId="0" borderId="0" xfId="0" applyFont="1" applyBorder="1" applyAlignment="1" applyProtection="1">
      <alignment horizontal="left" vertical="center"/>
      <protection hidden="1"/>
    </xf>
    <xf numFmtId="0" fontId="29" fillId="0" borderId="0" xfId="0" applyFont="1" applyBorder="1" applyAlignment="1" applyProtection="1">
      <alignment horizontal="center" vertical="center"/>
      <protection hidden="1" locked="0"/>
    </xf>
    <xf numFmtId="0" fontId="26" fillId="0" borderId="0" xfId="0" applyFont="1" applyBorder="1" applyAlignment="1" applyProtection="1">
      <alignment horizontal="center" vertical="center"/>
      <protection hidden="1" locked="0"/>
    </xf>
    <xf numFmtId="0" fontId="21" fillId="0" borderId="16" xfId="0" applyFont="1" applyBorder="1" applyAlignment="1" applyProtection="1">
      <alignment vertical="center" wrapText="1"/>
      <protection/>
    </xf>
    <xf numFmtId="0" fontId="21" fillId="0" borderId="17" xfId="0" applyFont="1" applyBorder="1" applyAlignment="1" applyProtection="1">
      <alignment vertical="center" wrapText="1"/>
      <protection/>
    </xf>
    <xf numFmtId="0" fontId="21" fillId="0" borderId="0" xfId="0" applyFont="1" applyBorder="1" applyAlignment="1" applyProtection="1">
      <alignment vertical="center" wrapText="1"/>
      <protection/>
    </xf>
    <xf numFmtId="0" fontId="21" fillId="0" borderId="10" xfId="0" applyFont="1" applyBorder="1" applyAlignment="1" applyProtection="1">
      <alignment vertical="center" wrapText="1"/>
      <protection/>
    </xf>
    <xf numFmtId="0" fontId="21" fillId="0" borderId="12" xfId="0" applyFont="1" applyBorder="1" applyAlignment="1" applyProtection="1">
      <alignment vertical="center" wrapText="1"/>
      <protection/>
    </xf>
    <xf numFmtId="0" fontId="21" fillId="0" borderId="13" xfId="0" applyFont="1" applyBorder="1" applyAlignment="1" applyProtection="1">
      <alignment vertical="center" wrapText="1"/>
      <protection/>
    </xf>
    <xf numFmtId="0" fontId="25" fillId="0" borderId="0" xfId="0" applyFont="1" applyBorder="1" applyAlignment="1" applyProtection="1">
      <alignment horizontal="center"/>
      <protection hidden="1"/>
    </xf>
    <xf numFmtId="0" fontId="21" fillId="0" borderId="0" xfId="0" applyFont="1" applyBorder="1" applyAlignment="1" applyProtection="1">
      <alignment horizontal="center"/>
      <protection hidden="1"/>
    </xf>
    <xf numFmtId="0" fontId="21" fillId="0" borderId="25" xfId="0" applyFont="1" applyBorder="1" applyAlignment="1" applyProtection="1">
      <alignment horizontal="left" vertical="center" wrapText="1"/>
      <protection hidden="1"/>
    </xf>
    <xf numFmtId="0" fontId="21" fillId="0" borderId="16" xfId="0" applyFont="1" applyBorder="1" applyAlignment="1" applyProtection="1">
      <alignment horizontal="left" vertical="center" wrapText="1"/>
      <protection hidden="1"/>
    </xf>
    <xf numFmtId="0" fontId="21" fillId="0" borderId="17" xfId="0" applyFont="1" applyBorder="1" applyAlignment="1" applyProtection="1">
      <alignment horizontal="left" vertical="center" wrapText="1"/>
      <protection hidden="1"/>
    </xf>
    <xf numFmtId="0" fontId="21" fillId="0" borderId="18" xfId="0" applyFont="1" applyBorder="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21" fillId="0" borderId="10" xfId="0" applyFont="1" applyBorder="1" applyAlignment="1" applyProtection="1">
      <alignment horizontal="left" vertical="center" wrapText="1"/>
      <protection hidden="1"/>
    </xf>
    <xf numFmtId="0" fontId="21" fillId="0" borderId="20" xfId="0" applyFont="1" applyBorder="1" applyAlignment="1" applyProtection="1">
      <alignment vertical="center" wrapText="1"/>
      <protection hidden="1"/>
    </xf>
    <xf numFmtId="0" fontId="21" fillId="0" borderId="19" xfId="0" applyFont="1" applyBorder="1" applyAlignment="1" applyProtection="1">
      <alignment vertical="center" wrapText="1"/>
      <protection hidden="1"/>
    </xf>
    <xf numFmtId="0" fontId="21" fillId="0" borderId="21" xfId="0" applyFont="1" applyBorder="1" applyAlignment="1" applyProtection="1">
      <alignment vertical="center" wrapText="1"/>
      <protection hidden="1"/>
    </xf>
    <xf numFmtId="0" fontId="29" fillId="0" borderId="12" xfId="0" applyFont="1" applyBorder="1" applyAlignment="1" applyProtection="1">
      <alignment horizontal="center" vertical="center" wrapText="1"/>
      <protection hidden="1"/>
    </xf>
    <xf numFmtId="0" fontId="0" fillId="0" borderId="24"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43" xfId="0" applyFont="1" applyBorder="1" applyAlignment="1" applyProtection="1">
      <alignment horizontal="center" vertical="center"/>
      <protection hidden="1"/>
    </xf>
    <xf numFmtId="0" fontId="0" fillId="0" borderId="44" xfId="0" applyFont="1" applyBorder="1" applyAlignment="1" applyProtection="1">
      <alignment horizontal="center" vertical="center"/>
      <protection hidden="1"/>
    </xf>
    <xf numFmtId="0" fontId="21" fillId="0" borderId="12" xfId="0" applyFont="1" applyBorder="1" applyAlignment="1" applyProtection="1">
      <alignment horizontal="center"/>
      <protection hidden="1"/>
    </xf>
    <xf numFmtId="0" fontId="0" fillId="0" borderId="44" xfId="0" applyFont="1" applyBorder="1" applyAlignment="1" applyProtection="1">
      <alignment horizontal="center" vertical="center"/>
      <protection hidden="1" locked="0"/>
    </xf>
    <xf numFmtId="0" fontId="0" fillId="0" borderId="22" xfId="0" applyFont="1" applyBorder="1" applyAlignment="1" applyProtection="1">
      <alignment horizontal="center" vertical="center"/>
      <protection hidden="1" locked="0"/>
    </xf>
    <xf numFmtId="0" fontId="0" fillId="0" borderId="45" xfId="0" applyFont="1" applyBorder="1" applyAlignment="1" applyProtection="1">
      <alignment horizontal="center" vertical="center"/>
      <protection hidden="1" locked="0"/>
    </xf>
    <xf numFmtId="0" fontId="0" fillId="0" borderId="38" xfId="0" applyFont="1" applyBorder="1" applyAlignment="1" applyProtection="1">
      <alignment horizontal="center" vertical="center"/>
      <protection hidden="1" locked="0"/>
    </xf>
    <xf numFmtId="0" fontId="0" fillId="0" borderId="0" xfId="0" applyFont="1" applyBorder="1" applyAlignment="1" applyProtection="1">
      <alignment horizontal="center" vertical="center"/>
      <protection hidden="1" locked="0"/>
    </xf>
    <xf numFmtId="0" fontId="0" fillId="0" borderId="39" xfId="0" applyFont="1" applyBorder="1" applyAlignment="1" applyProtection="1">
      <alignment horizontal="center" vertical="center"/>
      <protection hidden="1" locked="0"/>
    </xf>
    <xf numFmtId="0" fontId="0" fillId="0" borderId="40" xfId="0" applyFont="1" applyBorder="1" applyAlignment="1" applyProtection="1">
      <alignment horizontal="center" vertical="center"/>
      <protection hidden="1" locked="0"/>
    </xf>
    <xf numFmtId="0" fontId="0" fillId="0" borderId="12" xfId="0" applyFont="1" applyBorder="1" applyAlignment="1" applyProtection="1">
      <alignment horizontal="center" vertical="center"/>
      <protection hidden="1" locked="0"/>
    </xf>
    <xf numFmtId="0" fontId="0" fillId="0" borderId="41" xfId="0" applyFont="1" applyBorder="1" applyAlignment="1" applyProtection="1">
      <alignment horizontal="center" vertical="center"/>
      <protection hidden="1" locked="0"/>
    </xf>
    <xf numFmtId="0" fontId="21" fillId="0" borderId="30"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21" fillId="0" borderId="17"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2"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0" fontId="21" fillId="0" borderId="46"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0" fontId="21" fillId="0" borderId="48" xfId="0" applyFont="1" applyBorder="1" applyAlignment="1" applyProtection="1">
      <alignment horizontal="center" vertical="center"/>
      <protection hidden="1"/>
    </xf>
    <xf numFmtId="0" fontId="21" fillId="0" borderId="49"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50"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locked="0"/>
    </xf>
    <xf numFmtId="0" fontId="0" fillId="0" borderId="43" xfId="0" applyFont="1" applyBorder="1" applyAlignment="1" applyProtection="1">
      <alignment horizontal="center" vertical="center"/>
      <protection hidden="1" locked="0"/>
    </xf>
    <xf numFmtId="0" fontId="0" fillId="0" borderId="18" xfId="0" applyFont="1" applyBorder="1" applyAlignment="1" applyProtection="1">
      <alignment horizontal="center" vertical="center"/>
      <protection hidden="1" locked="0"/>
    </xf>
    <xf numFmtId="0" fontId="0" fillId="0" borderId="34" xfId="0" applyFont="1" applyBorder="1" applyAlignment="1" applyProtection="1">
      <alignment horizontal="center" vertical="center"/>
      <protection hidden="1" locked="0"/>
    </xf>
    <xf numFmtId="0" fontId="0" fillId="0" borderId="14" xfId="0" applyFont="1" applyBorder="1" applyAlignment="1" applyProtection="1">
      <alignment horizontal="center" vertical="center"/>
      <protection hidden="1" locked="0"/>
    </xf>
    <xf numFmtId="0" fontId="0" fillId="0" borderId="35" xfId="0" applyFont="1" applyBorder="1" applyAlignment="1" applyProtection="1">
      <alignment horizontal="center" vertical="center"/>
      <protection hidden="1" locked="0"/>
    </xf>
    <xf numFmtId="0" fontId="21" fillId="0" borderId="44" xfId="0" applyFont="1" applyBorder="1" applyAlignment="1" applyProtection="1">
      <alignment horizontal="center" vertical="center"/>
      <protection hidden="1"/>
    </xf>
    <xf numFmtId="0" fontId="21" fillId="0" borderId="22" xfId="0" applyFont="1" applyBorder="1" applyAlignment="1" applyProtection="1">
      <alignment horizontal="center" vertical="center"/>
      <protection hidden="1"/>
    </xf>
    <xf numFmtId="0" fontId="21" fillId="0" borderId="43" xfId="0" applyFont="1" applyBorder="1" applyAlignment="1" applyProtection="1">
      <alignment horizontal="center" vertical="center"/>
      <protection hidden="1"/>
    </xf>
    <xf numFmtId="0" fontId="21" fillId="0" borderId="38" xfId="0" applyFont="1" applyBorder="1" applyAlignment="1" applyProtection="1">
      <alignment horizontal="center" vertical="center"/>
      <protection hidden="1"/>
    </xf>
    <xf numFmtId="0" fontId="21" fillId="0" borderId="34" xfId="0" applyFont="1" applyBorder="1" applyAlignment="1" applyProtection="1">
      <alignment horizontal="center" vertical="center"/>
      <protection hidden="1"/>
    </xf>
    <xf numFmtId="0" fontId="21" fillId="0" borderId="40" xfId="0" applyFont="1" applyBorder="1" applyAlignment="1" applyProtection="1">
      <alignment horizontal="center" vertical="center"/>
      <protection hidden="1"/>
    </xf>
    <xf numFmtId="0" fontId="21" fillId="0" borderId="35" xfId="0" applyFont="1" applyBorder="1" applyAlignment="1" applyProtection="1">
      <alignment horizontal="center" vertical="center"/>
      <protection hidden="1"/>
    </xf>
    <xf numFmtId="0" fontId="21" fillId="0" borderId="18" xfId="0" applyFont="1" applyBorder="1" applyAlignment="1" applyProtection="1">
      <alignment horizontal="center" vertical="top"/>
      <protection hidden="1"/>
    </xf>
    <xf numFmtId="0" fontId="21" fillId="0" borderId="0" xfId="0" applyFont="1" applyBorder="1" applyAlignment="1" applyProtection="1">
      <alignment horizontal="center" vertical="top"/>
      <protection hidden="1"/>
    </xf>
    <xf numFmtId="0" fontId="21" fillId="0" borderId="10" xfId="0" applyFont="1" applyBorder="1" applyAlignment="1" applyProtection="1">
      <alignment horizontal="center" vertical="top"/>
      <protection hidden="1"/>
    </xf>
    <xf numFmtId="0" fontId="21" fillId="0" borderId="11" xfId="0" applyFont="1" applyBorder="1" applyAlignment="1" applyProtection="1">
      <alignment horizontal="left" vertical="center"/>
      <protection hidden="1"/>
    </xf>
    <xf numFmtId="0" fontId="21" fillId="0" borderId="51" xfId="0" applyFont="1" applyBorder="1" applyAlignment="1" applyProtection="1">
      <alignment horizontal="left" vertical="center"/>
      <protection hidden="1"/>
    </xf>
    <xf numFmtId="0" fontId="26" fillId="0" borderId="0" xfId="0" applyFont="1" applyBorder="1" applyAlignment="1" applyProtection="1">
      <alignment horizontal="center" vertical="center"/>
      <protection hidden="1"/>
    </xf>
    <xf numFmtId="0" fontId="0" fillId="0" borderId="0" xfId="0" applyFont="1" applyBorder="1" applyAlignment="1" applyProtection="1">
      <alignment horizontal="left"/>
      <protection hidden="1" locked="0"/>
    </xf>
    <xf numFmtId="0" fontId="0" fillId="0" borderId="12" xfId="0" applyFont="1" applyBorder="1" applyAlignment="1" applyProtection="1">
      <alignment horizontal="left"/>
      <protection hidden="1" locked="0"/>
    </xf>
    <xf numFmtId="0" fontId="21" fillId="0" borderId="0" xfId="0" applyFont="1" applyBorder="1" applyAlignment="1" applyProtection="1">
      <alignment horizontal="center"/>
      <protection hidden="1" locked="0"/>
    </xf>
    <xf numFmtId="0" fontId="21" fillId="0" borderId="12" xfId="0" applyFont="1" applyBorder="1" applyAlignment="1" applyProtection="1">
      <alignment horizontal="center"/>
      <protection hidden="1" locked="0"/>
    </xf>
    <xf numFmtId="0" fontId="23" fillId="0" borderId="12" xfId="0" applyFont="1" applyBorder="1" applyAlignment="1" applyProtection="1">
      <alignment horizontal="center" vertical="center" shrinkToFit="1"/>
      <protection hidden="1" locked="0"/>
    </xf>
    <xf numFmtId="0" fontId="21" fillId="0" borderId="52" xfId="0" applyFont="1" applyBorder="1" applyAlignment="1" applyProtection="1">
      <alignment horizontal="center" vertical="center"/>
      <protection hidden="1"/>
    </xf>
    <xf numFmtId="0" fontId="29" fillId="0" borderId="0" xfId="0" applyFont="1" applyBorder="1" applyAlignment="1" applyProtection="1">
      <alignment horizontal="center" vertical="top" wrapText="1"/>
      <protection hidden="1"/>
    </xf>
    <xf numFmtId="0" fontId="29" fillId="0" borderId="19" xfId="0" applyFont="1" applyBorder="1" applyAlignment="1" applyProtection="1">
      <alignment horizontal="center" vertical="top" wrapText="1"/>
      <protection hidden="1"/>
    </xf>
    <xf numFmtId="0" fontId="7" fillId="0" borderId="30" xfId="0" applyFont="1" applyBorder="1" applyAlignment="1" applyProtection="1">
      <alignment vertical="center" wrapText="1"/>
      <protection hidden="1"/>
    </xf>
    <xf numFmtId="0" fontId="7" fillId="0" borderId="16" xfId="0" applyFont="1" applyBorder="1" applyAlignment="1" applyProtection="1">
      <alignment vertical="center" wrapText="1"/>
      <protection hidden="1"/>
    </xf>
    <xf numFmtId="0" fontId="7" fillId="0" borderId="37" xfId="0" applyFont="1" applyBorder="1" applyAlignment="1" applyProtection="1">
      <alignment vertical="center" wrapText="1"/>
      <protection hidden="1"/>
    </xf>
    <xf numFmtId="0" fontId="7" fillId="0" borderId="31"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7" fillId="0" borderId="39" xfId="0" applyFont="1" applyBorder="1" applyAlignment="1" applyProtection="1">
      <alignment vertical="center" wrapText="1"/>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5" xfId="0" applyFont="1" applyBorder="1" applyAlignment="1" applyProtection="1">
      <alignment horizontal="center" vertical="center"/>
      <protection hidden="1"/>
    </xf>
    <xf numFmtId="0" fontId="0" fillId="0" borderId="45" xfId="0" applyFont="1" applyBorder="1" applyAlignment="1" applyProtection="1">
      <alignment horizontal="center" vertical="center"/>
      <protection hidden="1"/>
    </xf>
    <xf numFmtId="0" fontId="0"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0" fillId="0" borderId="15"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21" fillId="0" borderId="51"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locked="0"/>
    </xf>
    <xf numFmtId="0" fontId="0" fillId="0" borderId="48" xfId="0" applyFont="1" applyBorder="1" applyAlignment="1" applyProtection="1">
      <alignment horizontal="center" vertical="center"/>
      <protection hidden="1" locked="0"/>
    </xf>
    <xf numFmtId="0" fontId="0" fillId="0" borderId="11" xfId="0" applyFont="1" applyBorder="1" applyAlignment="1" applyProtection="1">
      <alignment horizontal="center" vertical="center"/>
      <protection hidden="1" locked="0"/>
    </xf>
    <xf numFmtId="0" fontId="0" fillId="0" borderId="50" xfId="0" applyFont="1" applyBorder="1" applyAlignment="1" applyProtection="1">
      <alignment horizontal="center" vertical="center"/>
      <protection hidden="1" locked="0"/>
    </xf>
    <xf numFmtId="0" fontId="21" fillId="0" borderId="18" xfId="0" applyFont="1" applyBorder="1" applyAlignment="1" applyProtection="1">
      <alignment horizontal="center" vertical="center" wrapText="1"/>
      <protection hidden="1"/>
    </xf>
    <xf numFmtId="0" fontId="21" fillId="0" borderId="39" xfId="0" applyFont="1" applyBorder="1" applyAlignment="1" applyProtection="1">
      <alignment horizontal="center" vertical="center" wrapText="1"/>
      <protection hidden="1"/>
    </xf>
    <xf numFmtId="0" fontId="21" fillId="0" borderId="14" xfId="0" applyFont="1" applyBorder="1" applyAlignment="1" applyProtection="1">
      <alignment horizontal="center" vertical="center" wrapText="1"/>
      <protection hidden="1"/>
    </xf>
    <xf numFmtId="0" fontId="21" fillId="0" borderId="12" xfId="0" applyFont="1" applyBorder="1" applyAlignment="1" applyProtection="1">
      <alignment horizontal="center" vertical="center" wrapText="1"/>
      <protection hidden="1"/>
    </xf>
    <xf numFmtId="0" fontId="21" fillId="0" borderId="41" xfId="0" applyFont="1" applyBorder="1" applyAlignment="1" applyProtection="1">
      <alignment horizontal="center" vertical="center" wrapText="1"/>
      <protection hidden="1"/>
    </xf>
    <xf numFmtId="0" fontId="7" fillId="0" borderId="61" xfId="0" applyFont="1" applyBorder="1" applyAlignment="1" applyProtection="1">
      <alignment horizontal="center" vertical="center"/>
      <protection hidden="1"/>
    </xf>
    <xf numFmtId="0" fontId="0" fillId="0" borderId="61" xfId="0" applyFont="1" applyBorder="1" applyAlignment="1" applyProtection="1">
      <alignment vertical="center"/>
      <protection hidden="1"/>
    </xf>
    <xf numFmtId="0" fontId="0" fillId="0" borderId="62" xfId="0" applyFont="1" applyBorder="1" applyAlignment="1" applyProtection="1">
      <alignment vertical="center"/>
      <protection hidden="1"/>
    </xf>
    <xf numFmtId="0" fontId="0" fillId="0" borderId="47" xfId="0" applyFont="1" applyBorder="1" applyAlignment="1" applyProtection="1">
      <alignment vertical="center"/>
      <protection hidden="1"/>
    </xf>
    <xf numFmtId="0" fontId="21" fillId="0" borderId="19" xfId="0" applyFont="1" applyBorder="1" applyAlignment="1" applyProtection="1">
      <alignment horizontal="center" vertical="center"/>
      <protection hidden="1"/>
    </xf>
    <xf numFmtId="0" fontId="21" fillId="0" borderId="36"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21" fillId="0" borderId="63" xfId="0" applyFont="1" applyBorder="1" applyAlignment="1" applyProtection="1">
      <alignment horizontal="center" vertical="center"/>
      <protection hidden="1"/>
    </xf>
    <xf numFmtId="0" fontId="21" fillId="0" borderId="64"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19" xfId="0" applyFont="1" applyBorder="1" applyAlignment="1" applyProtection="1">
      <alignment horizontal="center" vertical="center"/>
      <protection hidden="1"/>
    </xf>
    <xf numFmtId="0" fontId="23" fillId="0" borderId="0" xfId="0" applyFont="1" applyBorder="1" applyAlignment="1" applyProtection="1">
      <alignment horizontal="center" vertical="center" wrapText="1"/>
      <protection hidden="1"/>
    </xf>
    <xf numFmtId="0" fontId="21" fillId="0" borderId="24" xfId="0" applyFont="1" applyBorder="1" applyAlignment="1" applyProtection="1">
      <alignment horizontal="left" vertical="center" wrapText="1"/>
      <protection hidden="1"/>
    </xf>
    <xf numFmtId="0" fontId="21" fillId="0" borderId="22" xfId="0" applyFont="1" applyBorder="1" applyAlignment="1" applyProtection="1">
      <alignment horizontal="left" vertical="center" wrapText="1"/>
      <protection hidden="1"/>
    </xf>
    <xf numFmtId="0" fontId="21" fillId="0" borderId="23" xfId="0" applyFont="1" applyBorder="1" applyAlignment="1" applyProtection="1">
      <alignment horizontal="left" vertical="center" wrapText="1"/>
      <protection hidden="1"/>
    </xf>
    <xf numFmtId="0" fontId="21" fillId="0" borderId="10" xfId="0" applyFont="1" applyBorder="1" applyAlignment="1" applyProtection="1">
      <alignment horizontal="center" vertical="center"/>
      <protection hidden="1"/>
    </xf>
    <xf numFmtId="38" fontId="21" fillId="0" borderId="25" xfId="48" applyFont="1" applyBorder="1" applyAlignment="1" applyProtection="1">
      <alignment vertical="center" wrapText="1"/>
      <protection hidden="1"/>
    </xf>
    <xf numFmtId="38" fontId="21" fillId="0" borderId="16" xfId="48" applyFont="1" applyBorder="1" applyAlignment="1" applyProtection="1">
      <alignment vertical="center" wrapText="1"/>
      <protection hidden="1"/>
    </xf>
    <xf numFmtId="38" fontId="21" fillId="0" borderId="17" xfId="48" applyFont="1" applyBorder="1" applyAlignment="1" applyProtection="1">
      <alignment vertical="center" wrapText="1"/>
      <protection hidden="1"/>
    </xf>
    <xf numFmtId="38" fontId="21" fillId="0" borderId="18" xfId="48" applyFont="1" applyBorder="1" applyAlignment="1" applyProtection="1">
      <alignment vertical="center" wrapText="1"/>
      <protection hidden="1"/>
    </xf>
    <xf numFmtId="38" fontId="21" fillId="0" borderId="0" xfId="48" applyFont="1" applyBorder="1" applyAlignment="1" applyProtection="1">
      <alignment vertical="center" wrapText="1"/>
      <protection hidden="1"/>
    </xf>
    <xf numFmtId="38" fontId="21" fillId="0" borderId="10" xfId="48" applyFont="1" applyBorder="1" applyAlignment="1" applyProtection="1">
      <alignment vertical="center" wrapText="1"/>
      <protection hidden="1"/>
    </xf>
    <xf numFmtId="38" fontId="21" fillId="0" borderId="14" xfId="48" applyFont="1" applyBorder="1" applyAlignment="1" applyProtection="1">
      <alignment vertical="center" wrapText="1"/>
      <protection hidden="1"/>
    </xf>
    <xf numFmtId="38" fontId="21" fillId="0" borderId="12" xfId="48" applyFont="1" applyBorder="1" applyAlignment="1" applyProtection="1">
      <alignment vertical="center" wrapText="1"/>
      <protection hidden="1"/>
    </xf>
    <xf numFmtId="38" fontId="21" fillId="0" borderId="13" xfId="48" applyFont="1" applyBorder="1" applyAlignment="1" applyProtection="1">
      <alignment vertical="center" wrapText="1"/>
      <protection hidden="1"/>
    </xf>
    <xf numFmtId="0" fontId="21" fillId="0" borderId="65" xfId="0" applyFont="1" applyBorder="1" applyAlignment="1" applyProtection="1">
      <alignment horizontal="center" vertical="center"/>
      <protection hidden="1"/>
    </xf>
    <xf numFmtId="0" fontId="0" fillId="0" borderId="66" xfId="0" applyFont="1" applyBorder="1" applyAlignment="1" applyProtection="1">
      <alignment vertical="center"/>
      <protection hidden="1"/>
    </xf>
    <xf numFmtId="0" fontId="0" fillId="0" borderId="67" xfId="0" applyFont="1" applyBorder="1" applyAlignment="1" applyProtection="1">
      <alignment vertical="center"/>
      <protection hidden="1"/>
    </xf>
    <xf numFmtId="0" fontId="0" fillId="0" borderId="31"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10" xfId="0" applyFont="1" applyBorder="1" applyAlignment="1" applyProtection="1">
      <alignment vertical="center"/>
      <protection hidden="1"/>
    </xf>
    <xf numFmtId="0" fontId="0" fillId="0" borderId="32" xfId="0" applyFont="1" applyBorder="1" applyAlignment="1" applyProtection="1">
      <alignment vertical="center"/>
      <protection hidden="1"/>
    </xf>
    <xf numFmtId="0" fontId="0" fillId="0" borderId="12" xfId="0" applyFont="1" applyBorder="1" applyAlignment="1" applyProtection="1">
      <alignment vertical="center"/>
      <protection hidden="1"/>
    </xf>
    <xf numFmtId="0" fontId="0" fillId="0" borderId="13" xfId="0" applyFont="1" applyBorder="1" applyAlignment="1" applyProtection="1">
      <alignment vertical="center"/>
      <protection hidden="1"/>
    </xf>
    <xf numFmtId="0" fontId="21" fillId="0" borderId="68" xfId="0" applyFont="1" applyBorder="1" applyAlignment="1" applyProtection="1">
      <alignment horizontal="center" vertical="center"/>
      <protection hidden="1"/>
    </xf>
    <xf numFmtId="0" fontId="21" fillId="0" borderId="24" xfId="0" applyFont="1" applyBorder="1" applyAlignment="1" applyProtection="1">
      <alignment vertical="center" wrapText="1"/>
      <protection hidden="1"/>
    </xf>
    <xf numFmtId="0" fontId="21" fillId="0" borderId="22" xfId="0" applyFont="1" applyBorder="1" applyAlignment="1" applyProtection="1">
      <alignment vertical="center" wrapText="1"/>
      <protection hidden="1"/>
    </xf>
    <xf numFmtId="0" fontId="21" fillId="0" borderId="23" xfId="0" applyFont="1" applyBorder="1" applyAlignment="1" applyProtection="1">
      <alignment vertical="center" wrapText="1"/>
      <protection hidden="1"/>
    </xf>
    <xf numFmtId="0" fontId="0" fillId="0" borderId="25" xfId="0" applyFont="1" applyBorder="1" applyAlignment="1" applyProtection="1">
      <alignment horizontal="center" vertical="center"/>
      <protection hidden="1" locked="0"/>
    </xf>
    <xf numFmtId="0" fontId="0" fillId="0" borderId="16" xfId="0" applyFont="1" applyBorder="1" applyAlignment="1" applyProtection="1">
      <alignment horizontal="center" vertical="center"/>
      <protection hidden="1" locked="0"/>
    </xf>
    <xf numFmtId="0" fontId="0" fillId="0" borderId="33" xfId="0" applyFont="1" applyBorder="1" applyAlignment="1" applyProtection="1">
      <alignment horizontal="center" vertical="center"/>
      <protection hidden="1" locked="0"/>
    </xf>
    <xf numFmtId="0" fontId="0" fillId="0" borderId="20" xfId="0" applyFont="1" applyBorder="1" applyAlignment="1" applyProtection="1">
      <alignment horizontal="center" vertical="center"/>
      <protection hidden="1" locked="0"/>
    </xf>
    <xf numFmtId="0" fontId="0" fillId="0" borderId="19" xfId="0" applyFont="1" applyBorder="1" applyAlignment="1" applyProtection="1">
      <alignment horizontal="center" vertical="center"/>
      <protection hidden="1" locked="0"/>
    </xf>
    <xf numFmtId="0" fontId="0" fillId="0" borderId="64" xfId="0" applyFont="1" applyBorder="1" applyAlignment="1" applyProtection="1">
      <alignment horizontal="center" vertical="center"/>
      <protection hidden="1" locked="0"/>
    </xf>
    <xf numFmtId="0" fontId="0" fillId="0" borderId="36" xfId="0" applyFont="1" applyBorder="1" applyAlignment="1" applyProtection="1">
      <alignment horizontal="center" vertical="center"/>
      <protection hidden="1" locked="0"/>
    </xf>
    <xf numFmtId="0" fontId="0" fillId="0" borderId="37" xfId="0" applyFont="1" applyBorder="1" applyAlignment="1" applyProtection="1">
      <alignment horizontal="center" vertical="center"/>
      <protection hidden="1" locked="0"/>
    </xf>
    <xf numFmtId="0" fontId="0" fillId="0" borderId="63" xfId="0" applyFont="1" applyBorder="1" applyAlignment="1" applyProtection="1">
      <alignment horizontal="center" vertical="center"/>
      <protection hidden="1" locked="0"/>
    </xf>
    <xf numFmtId="0" fontId="0" fillId="0" borderId="69" xfId="0" applyFont="1" applyBorder="1" applyAlignment="1" applyProtection="1">
      <alignment horizontal="center" vertical="center"/>
      <protection hidden="1" locked="0"/>
    </xf>
    <xf numFmtId="0" fontId="21" fillId="0" borderId="14"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locked="0"/>
    </xf>
    <xf numFmtId="0" fontId="21" fillId="0" borderId="16" xfId="0" applyFont="1" applyBorder="1" applyAlignment="1" applyProtection="1">
      <alignment horizontal="center" vertical="center"/>
      <protection hidden="1" locked="0"/>
    </xf>
    <xf numFmtId="0" fontId="21" fillId="0" borderId="17" xfId="0" applyFont="1" applyBorder="1" applyAlignment="1" applyProtection="1">
      <alignment horizontal="center" vertical="center"/>
      <protection hidden="1" locked="0"/>
    </xf>
    <xf numFmtId="0" fontId="21" fillId="0" borderId="18" xfId="0" applyFont="1" applyBorder="1" applyAlignment="1" applyProtection="1">
      <alignment horizontal="center" vertical="center"/>
      <protection hidden="1" locked="0"/>
    </xf>
    <xf numFmtId="0" fontId="21" fillId="0" borderId="0"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21" fillId="0" borderId="14" xfId="0" applyFont="1" applyBorder="1" applyAlignment="1" applyProtection="1">
      <alignment horizontal="center" vertical="center"/>
      <protection hidden="1" locked="0"/>
    </xf>
    <xf numFmtId="0" fontId="21" fillId="0" borderId="12" xfId="0" applyFont="1" applyBorder="1" applyAlignment="1" applyProtection="1">
      <alignment horizontal="center" vertical="center"/>
      <protection hidden="1" locked="0"/>
    </xf>
    <xf numFmtId="0" fontId="21" fillId="0" borderId="13" xfId="0" applyFont="1" applyBorder="1" applyAlignment="1" applyProtection="1">
      <alignment horizontal="center" vertical="center"/>
      <protection hidden="1" locked="0"/>
    </xf>
    <xf numFmtId="0" fontId="21" fillId="0" borderId="47" xfId="0" applyFont="1" applyBorder="1" applyAlignment="1" applyProtection="1">
      <alignment horizontal="left" vertical="center" wrapText="1"/>
      <protection hidden="1"/>
    </xf>
    <xf numFmtId="0" fontId="21" fillId="0" borderId="11" xfId="0" applyFont="1" applyBorder="1" applyAlignment="1" applyProtection="1">
      <alignment horizontal="left" vertical="center" wrapText="1"/>
      <protection hidden="1"/>
    </xf>
    <xf numFmtId="0" fontId="25" fillId="0" borderId="0" xfId="0" applyFont="1" applyBorder="1" applyAlignment="1" applyProtection="1">
      <alignment horizontal="center" vertical="top"/>
      <protection hidden="1"/>
    </xf>
    <xf numFmtId="0" fontId="21" fillId="0" borderId="12" xfId="0" applyFont="1" applyBorder="1" applyAlignment="1" applyProtection="1">
      <alignment horizontal="center" vertical="top"/>
      <protection hidden="1"/>
    </xf>
    <xf numFmtId="0" fontId="21" fillId="0" borderId="65" xfId="0" applyFont="1" applyBorder="1" applyAlignment="1" applyProtection="1">
      <alignment vertical="center"/>
      <protection hidden="1"/>
    </xf>
    <xf numFmtId="0" fontId="21" fillId="0" borderId="66" xfId="0" applyFont="1" applyBorder="1" applyAlignment="1" applyProtection="1">
      <alignment vertical="center"/>
      <protection hidden="1"/>
    </xf>
    <xf numFmtId="0" fontId="21" fillId="0" borderId="70" xfId="0" applyFont="1" applyBorder="1" applyAlignment="1" applyProtection="1">
      <alignment vertical="center"/>
      <protection hidden="1"/>
    </xf>
    <xf numFmtId="0" fontId="21" fillId="0" borderId="32" xfId="0" applyFont="1" applyBorder="1" applyAlignment="1" applyProtection="1">
      <alignment vertical="center"/>
      <protection hidden="1"/>
    </xf>
    <xf numFmtId="0" fontId="21" fillId="0" borderId="41" xfId="0" applyFont="1" applyBorder="1" applyAlignment="1" applyProtection="1">
      <alignment vertical="center"/>
      <protection hidden="1"/>
    </xf>
    <xf numFmtId="0" fontId="7" fillId="0" borderId="31"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39" xfId="0" applyFont="1" applyBorder="1" applyAlignment="1" applyProtection="1">
      <alignment horizontal="left" vertical="center" wrapText="1"/>
      <protection hidden="1"/>
    </xf>
    <xf numFmtId="0" fontId="7" fillId="0" borderId="71" xfId="0" applyFont="1" applyBorder="1" applyAlignment="1" applyProtection="1">
      <alignment horizontal="left" vertical="center" wrapText="1"/>
      <protection hidden="1"/>
    </xf>
    <xf numFmtId="0" fontId="7" fillId="0" borderId="28" xfId="0" applyFont="1" applyBorder="1" applyAlignment="1" applyProtection="1">
      <alignment horizontal="left" vertical="center" wrapText="1"/>
      <protection hidden="1"/>
    </xf>
    <xf numFmtId="0" fontId="7" fillId="0" borderId="72" xfId="0" applyFont="1" applyBorder="1" applyAlignment="1" applyProtection="1">
      <alignment horizontal="left" vertical="center" wrapText="1"/>
      <protection hidden="1"/>
    </xf>
    <xf numFmtId="0" fontId="21" fillId="0" borderId="31" xfId="0" applyFont="1" applyBorder="1" applyAlignment="1" applyProtection="1">
      <alignment horizontal="center" vertical="center"/>
      <protection hidden="1"/>
    </xf>
    <xf numFmtId="0" fontId="21" fillId="0" borderId="14" xfId="0" applyFont="1" applyBorder="1" applyAlignment="1" applyProtection="1">
      <alignment horizontal="left" vertical="center" wrapText="1"/>
      <protection hidden="1"/>
    </xf>
    <xf numFmtId="0" fontId="21" fillId="0" borderId="12" xfId="0" applyFont="1" applyBorder="1" applyAlignment="1" applyProtection="1">
      <alignment horizontal="left" vertical="center" wrapText="1"/>
      <protection hidden="1"/>
    </xf>
    <xf numFmtId="0" fontId="21" fillId="0" borderId="13" xfId="0" applyFont="1" applyBorder="1" applyAlignment="1" applyProtection="1">
      <alignment horizontal="left" vertical="center" wrapText="1"/>
      <protection hidden="1"/>
    </xf>
    <xf numFmtId="38" fontId="0" fillId="0" borderId="24" xfId="48" applyFont="1" applyBorder="1" applyAlignment="1" applyProtection="1">
      <alignment horizontal="center" vertical="center"/>
      <protection hidden="1"/>
    </xf>
    <xf numFmtId="38" fontId="0" fillId="0" borderId="22" xfId="48" applyFont="1" applyBorder="1" applyAlignment="1" applyProtection="1">
      <alignment horizontal="center" vertical="center"/>
      <protection hidden="1"/>
    </xf>
    <xf numFmtId="38" fontId="0" fillId="0" borderId="43" xfId="48" applyFont="1" applyBorder="1" applyAlignment="1" applyProtection="1">
      <alignment horizontal="center" vertical="center"/>
      <protection hidden="1"/>
    </xf>
    <xf numFmtId="38" fontId="0" fillId="0" borderId="18" xfId="48" applyFont="1" applyBorder="1" applyAlignment="1" applyProtection="1">
      <alignment horizontal="center" vertical="center"/>
      <protection hidden="1"/>
    </xf>
    <xf numFmtId="38" fontId="0" fillId="0" borderId="0" xfId="48" applyFont="1" applyBorder="1" applyAlignment="1" applyProtection="1">
      <alignment horizontal="center" vertical="center"/>
      <protection hidden="1"/>
    </xf>
    <xf numFmtId="38" fontId="0" fillId="0" borderId="34" xfId="48" applyFont="1" applyBorder="1" applyAlignment="1" applyProtection="1">
      <alignment horizontal="center" vertical="center"/>
      <protection hidden="1"/>
    </xf>
    <xf numFmtId="38" fontId="0" fillId="0" borderId="20" xfId="48" applyFont="1" applyBorder="1" applyAlignment="1" applyProtection="1">
      <alignment horizontal="center" vertical="center"/>
      <protection hidden="1"/>
    </xf>
    <xf numFmtId="38" fontId="0" fillId="0" borderId="19" xfId="48" applyFont="1" applyBorder="1" applyAlignment="1" applyProtection="1">
      <alignment horizontal="center" vertical="center"/>
      <protection hidden="1"/>
    </xf>
    <xf numFmtId="38" fontId="0" fillId="0" borderId="64" xfId="48" applyFont="1" applyBorder="1" applyAlignment="1" applyProtection="1">
      <alignment horizontal="center" vertical="center"/>
      <protection hidden="1"/>
    </xf>
    <xf numFmtId="0" fontId="0" fillId="0" borderId="73" xfId="0" applyFont="1" applyBorder="1" applyAlignment="1" applyProtection="1">
      <alignment horizontal="center" vertical="center"/>
      <protection hidden="1"/>
    </xf>
    <xf numFmtId="0" fontId="0" fillId="0" borderId="74" xfId="0" applyFont="1" applyBorder="1" applyAlignment="1" applyProtection="1">
      <alignment horizontal="center" vertical="center"/>
      <protection hidden="1"/>
    </xf>
    <xf numFmtId="0" fontId="21" fillId="0" borderId="71" xfId="0" applyFont="1" applyBorder="1" applyAlignment="1" applyProtection="1">
      <alignment horizontal="center" vertical="center"/>
      <protection hidden="1"/>
    </xf>
    <xf numFmtId="0" fontId="21" fillId="0" borderId="28" xfId="0" applyFont="1" applyBorder="1" applyAlignment="1" applyProtection="1">
      <alignment horizontal="center" vertical="center"/>
      <protection hidden="1"/>
    </xf>
    <xf numFmtId="0" fontId="21" fillId="0" borderId="29" xfId="0" applyFont="1" applyBorder="1" applyAlignment="1" applyProtection="1">
      <alignment horizontal="center" vertical="center"/>
      <protection hidden="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29" fillId="0" borderId="19" xfId="0" applyFont="1" applyBorder="1" applyAlignment="1" applyProtection="1">
      <alignment horizontal="center" vertical="center"/>
      <protection hidden="1" locked="0"/>
    </xf>
    <xf numFmtId="0" fontId="22" fillId="0" borderId="25" xfId="0" applyFont="1" applyBorder="1" applyAlignment="1" applyProtection="1">
      <alignment vertical="top" wrapText="1"/>
      <protection hidden="1"/>
    </xf>
    <xf numFmtId="0" fontId="22" fillId="0" borderId="16" xfId="0" applyFont="1" applyBorder="1" applyAlignment="1" applyProtection="1">
      <alignment vertical="top" wrapText="1"/>
      <protection hidden="1"/>
    </xf>
    <xf numFmtId="0" fontId="22" fillId="0" borderId="17" xfId="0" applyFont="1" applyBorder="1" applyAlignment="1" applyProtection="1">
      <alignment vertical="top" wrapText="1"/>
      <protection hidden="1"/>
    </xf>
    <xf numFmtId="0" fontId="22" fillId="0" borderId="18" xfId="0" applyFont="1" applyBorder="1" applyAlignment="1" applyProtection="1">
      <alignment vertical="top" wrapText="1"/>
      <protection hidden="1"/>
    </xf>
    <xf numFmtId="0" fontId="22" fillId="0" borderId="0" xfId="0" applyFont="1" applyBorder="1" applyAlignment="1" applyProtection="1">
      <alignment vertical="top" wrapText="1"/>
      <protection hidden="1"/>
    </xf>
    <xf numFmtId="0" fontId="22" fillId="0" borderId="10" xfId="0" applyFont="1" applyBorder="1" applyAlignment="1" applyProtection="1">
      <alignment vertical="top" wrapText="1"/>
      <protection hidden="1"/>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0" fontId="7" fillId="0" borderId="0" xfId="0" applyFont="1" applyBorder="1" applyAlignment="1" applyProtection="1">
      <alignment/>
      <protection hidden="1"/>
    </xf>
    <xf numFmtId="0" fontId="7" fillId="0" borderId="12" xfId="0" applyFont="1" applyBorder="1" applyAlignment="1" applyProtection="1">
      <alignment/>
      <protection hidden="1"/>
    </xf>
    <xf numFmtId="0" fontId="24" fillId="0" borderId="0" xfId="0" applyFont="1" applyBorder="1" applyAlignment="1" applyProtection="1">
      <alignment horizontal="center"/>
      <protection hidden="1"/>
    </xf>
    <xf numFmtId="0" fontId="24" fillId="0" borderId="12" xfId="0" applyFont="1" applyBorder="1" applyAlignment="1" applyProtection="1">
      <alignment horizontal="center"/>
      <protection hidden="1"/>
    </xf>
    <xf numFmtId="0" fontId="7" fillId="0" borderId="0" xfId="0" applyFont="1" applyBorder="1" applyAlignment="1" applyProtection="1">
      <alignment horizontal="left"/>
      <protection hidden="1" locked="0"/>
    </xf>
    <xf numFmtId="0" fontId="7" fillId="0" borderId="12" xfId="0" applyFont="1" applyBorder="1" applyAlignment="1" applyProtection="1">
      <alignment horizontal="left"/>
      <protection hidden="1" locked="0"/>
    </xf>
    <xf numFmtId="3" fontId="0" fillId="0" borderId="25" xfId="0" applyNumberFormat="1" applyFont="1" applyBorder="1" applyAlignment="1">
      <alignment horizontal="center" vertical="center"/>
    </xf>
    <xf numFmtId="3" fontId="0" fillId="0" borderId="14" xfId="0" applyNumberFormat="1" applyFont="1" applyBorder="1" applyAlignment="1">
      <alignment horizontal="center" vertical="center"/>
    </xf>
    <xf numFmtId="0" fontId="29" fillId="0" borderId="12" xfId="0" applyFont="1" applyBorder="1" applyAlignment="1" applyProtection="1">
      <alignment horizontal="center" vertical="center"/>
      <protection hidden="1" locked="0"/>
    </xf>
    <xf numFmtId="0" fontId="29" fillId="0" borderId="75" xfId="0" applyFont="1" applyBorder="1" applyAlignment="1" applyProtection="1">
      <alignment horizontal="center" vertical="center"/>
      <protection hidden="1" locked="0"/>
    </xf>
    <xf numFmtId="0" fontId="22" fillId="0" borderId="76" xfId="0" applyFont="1" applyBorder="1" applyAlignment="1" applyProtection="1">
      <alignment horizontal="center" vertical="center" shrinkToFit="1"/>
      <protection/>
    </xf>
    <xf numFmtId="0" fontId="22" fillId="0" borderId="77" xfId="0" applyFont="1" applyBorder="1" applyAlignment="1" applyProtection="1">
      <alignment horizontal="center" vertical="center" shrinkToFit="1"/>
      <protection/>
    </xf>
    <xf numFmtId="0" fontId="22" fillId="0" borderId="78" xfId="0" applyFont="1" applyBorder="1" applyAlignment="1" applyProtection="1">
      <alignment horizontal="center" vertical="center" shrinkToFit="1"/>
      <protection/>
    </xf>
    <xf numFmtId="0" fontId="22" fillId="0" borderId="79" xfId="0" applyFont="1" applyBorder="1" applyAlignment="1" applyProtection="1">
      <alignment horizontal="center" vertical="center" shrinkToFit="1"/>
      <protection/>
    </xf>
    <xf numFmtId="0" fontId="21" fillId="0" borderId="24" xfId="0" applyFont="1" applyBorder="1" applyAlignment="1" applyProtection="1">
      <alignment vertical="center"/>
      <protection hidden="1"/>
    </xf>
    <xf numFmtId="0" fontId="21" fillId="0" borderId="22" xfId="0" applyFont="1" applyBorder="1" applyAlignment="1" applyProtection="1">
      <alignment vertical="center"/>
      <protection hidden="1"/>
    </xf>
    <xf numFmtId="0" fontId="21" fillId="0" borderId="23" xfId="0" applyFont="1" applyBorder="1" applyAlignment="1" applyProtection="1">
      <alignment vertical="center"/>
      <protection hidden="1"/>
    </xf>
    <xf numFmtId="0" fontId="21" fillId="0" borderId="20" xfId="0" applyFont="1" applyBorder="1" applyAlignment="1" applyProtection="1">
      <alignment vertical="center"/>
      <protection hidden="1"/>
    </xf>
    <xf numFmtId="0" fontId="21" fillId="0" borderId="19" xfId="0" applyFont="1" applyBorder="1" applyAlignment="1" applyProtection="1">
      <alignment vertical="center"/>
      <protection hidden="1"/>
    </xf>
    <xf numFmtId="0" fontId="21" fillId="0" borderId="21" xfId="0" applyFont="1" applyBorder="1" applyAlignment="1" applyProtection="1">
      <alignment vertical="center"/>
      <protection hidden="1"/>
    </xf>
    <xf numFmtId="0" fontId="0" fillId="0" borderId="15" xfId="0" applyFont="1" applyFill="1" applyBorder="1" applyAlignment="1">
      <alignment horizontal="center" vertical="center"/>
    </xf>
    <xf numFmtId="0" fontId="0" fillId="0" borderId="60" xfId="0" applyFont="1" applyFill="1" applyBorder="1" applyAlignment="1">
      <alignment horizontal="center" vertical="center"/>
    </xf>
    <xf numFmtId="49" fontId="22" fillId="0" borderId="80" xfId="0" applyNumberFormat="1" applyFont="1" applyBorder="1" applyAlignment="1" applyProtection="1">
      <alignment horizontal="center" vertical="center" shrinkToFit="1"/>
      <protection/>
    </xf>
    <xf numFmtId="49" fontId="22" fillId="0" borderId="47" xfId="0" applyNumberFormat="1" applyFont="1" applyBorder="1" applyAlignment="1" applyProtection="1">
      <alignment horizontal="center" vertical="center" shrinkToFit="1"/>
      <protection/>
    </xf>
    <xf numFmtId="0" fontId="22" fillId="0" borderId="80" xfId="0" applyFont="1" applyBorder="1" applyAlignment="1" applyProtection="1">
      <alignment horizontal="center" vertical="center" shrinkToFit="1"/>
      <protection/>
    </xf>
    <xf numFmtId="0" fontId="22" fillId="0" borderId="81" xfId="0" applyFont="1" applyBorder="1" applyAlignment="1" applyProtection="1">
      <alignment horizontal="center" vertical="center" shrinkToFit="1"/>
      <protection/>
    </xf>
    <xf numFmtId="0" fontId="22" fillId="0" borderId="47" xfId="0" applyFont="1" applyBorder="1" applyAlignment="1" applyProtection="1">
      <alignment horizontal="center" vertical="center" shrinkToFit="1"/>
      <protection/>
    </xf>
    <xf numFmtId="0" fontId="22" fillId="0" borderId="36"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2" fillId="0" borderId="33" xfId="0" applyFont="1" applyBorder="1" applyAlignment="1" applyProtection="1">
      <alignment horizontal="center" vertical="center" wrapText="1"/>
      <protection hidden="1"/>
    </xf>
    <xf numFmtId="0" fontId="22" fillId="0" borderId="38"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34"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wrapText="1"/>
      <protection hidden="1"/>
    </xf>
    <xf numFmtId="0" fontId="22" fillId="0" borderId="12" xfId="0" applyFont="1" applyBorder="1" applyAlignment="1" applyProtection="1">
      <alignment horizontal="center" vertical="center" wrapText="1"/>
      <protection hidden="1"/>
    </xf>
    <xf numFmtId="0" fontId="22" fillId="0" borderId="35" xfId="0" applyFont="1" applyBorder="1" applyAlignment="1" applyProtection="1">
      <alignment horizontal="center" vertical="center" wrapText="1"/>
      <protection hidden="1"/>
    </xf>
    <xf numFmtId="0" fontId="0" fillId="0" borderId="63"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64" xfId="0" applyFont="1" applyBorder="1" applyAlignment="1" applyProtection="1">
      <alignment horizontal="center" vertical="center"/>
      <protection hidden="1"/>
    </xf>
    <xf numFmtId="0" fontId="0" fillId="0" borderId="69" xfId="0" applyFont="1" applyBorder="1" applyAlignment="1" applyProtection="1">
      <alignment horizontal="center" vertical="center"/>
      <protection hidden="1"/>
    </xf>
    <xf numFmtId="0" fontId="0" fillId="0" borderId="36" xfId="0" applyFont="1" applyBorder="1" applyAlignment="1" applyProtection="1">
      <alignment horizontal="center" vertical="center" wrapText="1"/>
      <protection hidden="1"/>
    </xf>
    <xf numFmtId="0" fontId="0" fillId="0" borderId="16" xfId="0" applyFont="1" applyBorder="1" applyAlignment="1" applyProtection="1">
      <alignment horizontal="center" vertical="center" wrapText="1"/>
      <protection hidden="1"/>
    </xf>
    <xf numFmtId="0" fontId="0" fillId="0" borderId="33" xfId="0" applyFont="1" applyBorder="1" applyAlignment="1" applyProtection="1">
      <alignment horizontal="center" vertical="center" wrapText="1"/>
      <protection hidden="1"/>
    </xf>
    <xf numFmtId="0" fontId="0" fillId="0" borderId="38"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34" xfId="0" applyFont="1" applyBorder="1" applyAlignment="1" applyProtection="1">
      <alignment horizontal="center" vertical="center" wrapText="1"/>
      <protection hidden="1"/>
    </xf>
    <xf numFmtId="0" fontId="0" fillId="0" borderId="40" xfId="0" applyFont="1" applyBorder="1" applyAlignment="1" applyProtection="1">
      <alignment horizontal="center" vertical="center" wrapText="1"/>
      <protection hidden="1"/>
    </xf>
    <xf numFmtId="0" fontId="0" fillId="0" borderId="12" xfId="0" applyFont="1" applyBorder="1" applyAlignment="1" applyProtection="1">
      <alignment horizontal="center" vertical="center" wrapText="1"/>
      <protection hidden="1"/>
    </xf>
    <xf numFmtId="0" fontId="0" fillId="0" borderId="35" xfId="0" applyFont="1" applyBorder="1" applyAlignment="1" applyProtection="1">
      <alignment horizontal="center" vertical="center" wrapText="1"/>
      <protection hidden="1"/>
    </xf>
    <xf numFmtId="0" fontId="0" fillId="0" borderId="2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2" xfId="0" applyFont="1" applyBorder="1" applyAlignment="1" applyProtection="1">
      <alignment horizontal="center" vertical="center"/>
      <protection hidden="1"/>
    </xf>
    <xf numFmtId="0" fontId="0" fillId="0" borderId="43"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82" xfId="0" applyFont="1" applyBorder="1" applyAlignment="1" applyProtection="1">
      <alignment horizontal="center" vertical="center"/>
      <protection hidden="1"/>
    </xf>
    <xf numFmtId="0" fontId="0" fillId="0" borderId="66"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41" xfId="0" applyFont="1" applyBorder="1" applyAlignment="1" applyProtection="1">
      <alignment horizontal="center" vertical="center"/>
      <protection hidden="1"/>
    </xf>
    <xf numFmtId="0" fontId="22" fillId="0" borderId="62" xfId="0" applyFont="1" applyBorder="1" applyAlignment="1" applyProtection="1">
      <alignment horizontal="center" vertical="center" shrinkToFit="1"/>
      <protection/>
    </xf>
    <xf numFmtId="0" fontId="22" fillId="0" borderId="80" xfId="0" applyFont="1" applyFill="1" applyBorder="1" applyAlignment="1" applyProtection="1">
      <alignment horizontal="center" vertical="center" shrinkToFit="1"/>
      <protection/>
    </xf>
    <xf numFmtId="0" fontId="22" fillId="0" borderId="62" xfId="0" applyFont="1" applyFill="1" applyBorder="1" applyAlignment="1" applyProtection="1">
      <alignment horizontal="center" vertical="center" shrinkToFit="1"/>
      <protection/>
    </xf>
    <xf numFmtId="0" fontId="22" fillId="0" borderId="83" xfId="0" applyFont="1" applyBorder="1" applyAlignment="1" applyProtection="1">
      <alignment horizontal="center" vertical="center"/>
      <protection hidden="1"/>
    </xf>
    <xf numFmtId="0" fontId="0" fillId="0" borderId="83" xfId="0" applyFont="1" applyBorder="1" applyAlignment="1" applyProtection="1">
      <alignment vertical="center"/>
      <protection hidden="1"/>
    </xf>
    <xf numFmtId="0" fontId="0" fillId="0" borderId="84" xfId="0" applyFont="1" applyBorder="1" applyAlignment="1" applyProtection="1">
      <alignment vertical="center"/>
      <protection hidden="1"/>
    </xf>
    <xf numFmtId="0" fontId="0" fillId="0" borderId="85" xfId="0" applyFont="1" applyBorder="1" applyAlignment="1" applyProtection="1">
      <alignment vertical="center"/>
      <protection hidden="1"/>
    </xf>
    <xf numFmtId="0" fontId="21" fillId="0" borderId="30" xfId="0" applyFont="1" applyBorder="1" applyAlignment="1" applyProtection="1">
      <alignment vertical="center" wrapText="1"/>
      <protection/>
    </xf>
    <xf numFmtId="0" fontId="21" fillId="0" borderId="31" xfId="0" applyFont="1" applyBorder="1" applyAlignment="1" applyProtection="1">
      <alignment vertical="center" wrapText="1"/>
      <protection/>
    </xf>
    <xf numFmtId="0" fontId="21" fillId="0" borderId="32" xfId="0" applyFont="1" applyBorder="1" applyAlignment="1" applyProtection="1">
      <alignment vertical="center" wrapText="1"/>
      <protection/>
    </xf>
    <xf numFmtId="0" fontId="22" fillId="0" borderId="86" xfId="0" applyFont="1" applyBorder="1" applyAlignment="1" applyProtection="1">
      <alignment horizontal="center" vertical="center" shrinkToFit="1"/>
      <protection/>
    </xf>
    <xf numFmtId="0" fontId="22" fillId="0" borderId="61" xfId="0" applyFont="1" applyBorder="1" applyAlignment="1" applyProtection="1">
      <alignment horizontal="center" vertical="center" shrinkToFit="1"/>
      <protection/>
    </xf>
    <xf numFmtId="0" fontId="22" fillId="0" borderId="87" xfId="0" applyFont="1" applyBorder="1" applyAlignment="1" applyProtection="1">
      <alignment horizontal="center" vertical="center" shrinkToFit="1"/>
      <protection/>
    </xf>
    <xf numFmtId="49" fontId="22" fillId="0" borderId="61" xfId="0" applyNumberFormat="1" applyFont="1" applyBorder="1" applyAlignment="1" applyProtection="1">
      <alignment horizontal="center" vertical="center" shrinkToFit="1"/>
      <protection/>
    </xf>
    <xf numFmtId="0" fontId="22" fillId="0" borderId="25" xfId="0" applyFont="1" applyBorder="1" applyAlignment="1" applyProtection="1">
      <alignment horizontal="center" vertical="center" shrinkToFit="1"/>
      <protection/>
    </xf>
    <xf numFmtId="0" fontId="22" fillId="0" borderId="16" xfId="0" applyFont="1" applyBorder="1" applyAlignment="1" applyProtection="1">
      <alignment horizontal="center" vertical="center" shrinkToFit="1"/>
      <protection/>
    </xf>
    <xf numFmtId="0" fontId="22" fillId="0" borderId="37" xfId="0" applyFont="1" applyBorder="1" applyAlignment="1" applyProtection="1">
      <alignment horizontal="center" vertical="center" shrinkToFit="1"/>
      <protection/>
    </xf>
    <xf numFmtId="0" fontId="22" fillId="0" borderId="88" xfId="0" applyFont="1" applyBorder="1" applyAlignment="1" applyProtection="1">
      <alignment horizontal="center" vertical="center" shrinkToFit="1"/>
      <protection/>
    </xf>
    <xf numFmtId="0" fontId="22" fillId="0" borderId="28" xfId="0" applyFont="1" applyBorder="1" applyAlignment="1" applyProtection="1">
      <alignment horizontal="center" vertical="center" shrinkToFit="1"/>
      <protection/>
    </xf>
    <xf numFmtId="0" fontId="22" fillId="0" borderId="72" xfId="0" applyFont="1" applyBorder="1" applyAlignment="1" applyProtection="1">
      <alignment horizontal="center" vertical="center" shrinkToFit="1"/>
      <protection/>
    </xf>
    <xf numFmtId="0" fontId="22" fillId="0" borderId="82" xfId="0" applyFont="1" applyBorder="1" applyAlignment="1" applyProtection="1">
      <alignment horizontal="center" vertical="center" shrinkToFit="1"/>
      <protection/>
    </xf>
    <xf numFmtId="0" fontId="22" fillId="0" borderId="66" xfId="0" applyFont="1" applyBorder="1" applyAlignment="1" applyProtection="1">
      <alignment horizontal="center" vertical="center" shrinkToFit="1"/>
      <protection/>
    </xf>
    <xf numFmtId="0" fontId="22" fillId="0" borderId="70" xfId="0" applyFont="1" applyBorder="1" applyAlignment="1" applyProtection="1">
      <alignment horizontal="center" vertical="center" shrinkToFit="1"/>
      <protection/>
    </xf>
    <xf numFmtId="0" fontId="22" fillId="0" borderId="14" xfId="0" applyFont="1" applyBorder="1" applyAlignment="1" applyProtection="1">
      <alignment horizontal="center" vertical="center" shrinkToFit="1"/>
      <protection/>
    </xf>
    <xf numFmtId="0" fontId="22" fillId="0" borderId="12" xfId="0" applyFont="1" applyBorder="1" applyAlignment="1" applyProtection="1">
      <alignment horizontal="center" vertical="center" shrinkToFit="1"/>
      <protection/>
    </xf>
    <xf numFmtId="0" fontId="22" fillId="0" borderId="41" xfId="0" applyFont="1" applyBorder="1" applyAlignment="1" applyProtection="1">
      <alignment horizontal="center" vertical="center" shrinkToFit="1"/>
      <protection/>
    </xf>
    <xf numFmtId="49" fontId="22" fillId="0" borderId="81" xfId="0" applyNumberFormat="1" applyFont="1" applyBorder="1" applyAlignment="1" applyProtection="1">
      <alignment horizontal="center" vertical="center" shrinkToFit="1"/>
      <protection/>
    </xf>
    <xf numFmtId="0" fontId="22" fillId="0" borderId="25" xfId="0" applyFont="1" applyFill="1" applyBorder="1" applyAlignment="1" applyProtection="1">
      <alignment horizontal="center" vertical="center" shrinkToFit="1"/>
      <protection/>
    </xf>
    <xf numFmtId="0" fontId="22" fillId="0" borderId="16" xfId="0" applyFont="1" applyFill="1" applyBorder="1" applyAlignment="1" applyProtection="1">
      <alignment horizontal="center" vertical="center" shrinkToFit="1"/>
      <protection/>
    </xf>
    <xf numFmtId="0" fontId="22" fillId="0" borderId="17" xfId="0" applyFont="1" applyFill="1" applyBorder="1" applyAlignment="1" applyProtection="1">
      <alignment horizontal="center" vertical="center" shrinkToFit="1"/>
      <protection/>
    </xf>
    <xf numFmtId="0" fontId="22"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vertical="center" shrinkToFit="1"/>
      <protection/>
    </xf>
    <xf numFmtId="0" fontId="21" fillId="0" borderId="18" xfId="0" applyFont="1" applyBorder="1" applyAlignment="1" applyProtection="1">
      <alignment horizontal="left" vertical="center"/>
      <protection hidden="1"/>
    </xf>
    <xf numFmtId="0" fontId="21" fillId="0" borderId="10" xfId="0" applyFont="1" applyBorder="1" applyAlignment="1" applyProtection="1">
      <alignment horizontal="left" vertical="center"/>
      <protection hidden="1"/>
    </xf>
    <xf numFmtId="0" fontId="21" fillId="0" borderId="14" xfId="0" applyFont="1" applyBorder="1" applyAlignment="1" applyProtection="1">
      <alignment horizontal="left" vertical="center"/>
      <protection hidden="1"/>
    </xf>
    <xf numFmtId="0" fontId="21" fillId="0" borderId="12" xfId="0" applyFont="1" applyBorder="1" applyAlignment="1" applyProtection="1">
      <alignment horizontal="left" vertical="center"/>
      <protection hidden="1"/>
    </xf>
    <xf numFmtId="0" fontId="21" fillId="0" borderId="13" xfId="0" applyFont="1" applyBorder="1" applyAlignment="1" applyProtection="1">
      <alignment horizontal="left" vertical="center"/>
      <protection hidden="1"/>
    </xf>
    <xf numFmtId="0" fontId="22" fillId="0" borderId="0" xfId="0" applyFont="1" applyBorder="1" applyAlignment="1" applyProtection="1">
      <alignment horizontal="center"/>
      <protection hidden="1"/>
    </xf>
    <xf numFmtId="0" fontId="26" fillId="0" borderId="0" xfId="0" applyFont="1" applyBorder="1" applyAlignment="1" applyProtection="1">
      <alignment horizontal="center"/>
      <protection hidden="1"/>
    </xf>
    <xf numFmtId="0" fontId="26" fillId="0" borderId="12" xfId="0" applyFont="1" applyBorder="1" applyAlignment="1" applyProtection="1">
      <alignment horizontal="center"/>
      <protection hidden="1"/>
    </xf>
    <xf numFmtId="0" fontId="0" fillId="0" borderId="56" xfId="0" applyFont="1" applyBorder="1" applyAlignment="1" applyProtection="1">
      <alignment horizontal="center" vertical="center"/>
      <protection hidden="1" locked="0"/>
    </xf>
    <xf numFmtId="0" fontId="0" fillId="0" borderId="57" xfId="0" applyFont="1" applyBorder="1" applyAlignment="1" applyProtection="1">
      <alignment horizontal="center" vertical="center"/>
      <protection hidden="1" locked="0"/>
    </xf>
    <xf numFmtId="0" fontId="0" fillId="0" borderId="73" xfId="0" applyFont="1" applyBorder="1" applyAlignment="1" applyProtection="1">
      <alignment horizontal="center" vertical="center"/>
      <protection hidden="1" locked="0"/>
    </xf>
    <xf numFmtId="0" fontId="29" fillId="0" borderId="0" xfId="0" applyFont="1" applyBorder="1" applyAlignment="1" applyProtection="1">
      <alignment horizontal="center"/>
      <protection hidden="1" locked="0"/>
    </xf>
    <xf numFmtId="0" fontId="29" fillId="0" borderId="12" xfId="0" applyFont="1" applyBorder="1" applyAlignment="1" applyProtection="1">
      <alignment horizontal="center"/>
      <protection hidden="1" locked="0"/>
    </xf>
    <xf numFmtId="0" fontId="21" fillId="0" borderId="24"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3" fillId="0" borderId="0" xfId="0" applyFont="1" applyBorder="1" applyAlignment="1" applyProtection="1">
      <alignment horizontal="center" vertical="center" shrinkToFit="1"/>
      <protection hidden="1" locked="0"/>
    </xf>
    <xf numFmtId="0" fontId="21" fillId="0" borderId="24" xfId="0" applyFont="1" applyBorder="1" applyAlignment="1" applyProtection="1">
      <alignment horizontal="left" vertical="center"/>
      <protection hidden="1"/>
    </xf>
    <xf numFmtId="0" fontId="21" fillId="0" borderId="22" xfId="0" applyFont="1" applyBorder="1" applyAlignment="1" applyProtection="1">
      <alignment horizontal="left" vertical="center"/>
      <protection hidden="1"/>
    </xf>
    <xf numFmtId="0" fontId="21" fillId="0" borderId="23" xfId="0" applyFont="1" applyBorder="1" applyAlignment="1" applyProtection="1">
      <alignment horizontal="left" vertical="center"/>
      <protection hidden="1"/>
    </xf>
    <xf numFmtId="0" fontId="22" fillId="0" borderId="50" xfId="0" applyFont="1" applyBorder="1" applyAlignment="1" applyProtection="1">
      <alignment horizontal="center" vertical="center"/>
      <protection hidden="1"/>
    </xf>
    <xf numFmtId="0" fontId="0" fillId="0" borderId="50" xfId="0" applyFont="1" applyBorder="1" applyAlignment="1" applyProtection="1">
      <alignment vertical="center"/>
      <protection hidden="1"/>
    </xf>
    <xf numFmtId="0" fontId="29" fillId="0" borderId="22" xfId="0" applyFont="1" applyBorder="1" applyAlignment="1" applyProtection="1">
      <alignment horizontal="center"/>
      <protection hidden="1" locked="0"/>
    </xf>
    <xf numFmtId="0" fontId="21" fillId="0" borderId="51" xfId="0" applyFont="1" applyBorder="1" applyAlignment="1" applyProtection="1">
      <alignment horizontal="left" vertical="center" wrapText="1"/>
      <protection hidden="1"/>
    </xf>
    <xf numFmtId="0" fontId="0" fillId="0" borderId="13" xfId="0" applyFont="1" applyBorder="1" applyAlignment="1" applyProtection="1">
      <alignment horizontal="center" vertical="center"/>
      <protection hidden="1" locked="0"/>
    </xf>
    <xf numFmtId="0" fontId="0" fillId="0" borderId="89" xfId="0" applyFont="1" applyBorder="1" applyAlignment="1" applyProtection="1">
      <alignment horizontal="center" vertical="center"/>
      <protection hidden="1" locked="0"/>
    </xf>
    <xf numFmtId="0" fontId="0" fillId="0" borderId="60" xfId="0" applyFont="1" applyBorder="1" applyAlignment="1" applyProtection="1">
      <alignment horizontal="center" vertical="center"/>
      <protection hidden="1" locked="0"/>
    </xf>
    <xf numFmtId="0" fontId="0" fillId="0" borderId="51" xfId="0" applyFont="1" applyBorder="1" applyAlignment="1" applyProtection="1">
      <alignment horizontal="center" vertical="center"/>
      <protection hidden="1" locked="0"/>
    </xf>
    <xf numFmtId="0" fontId="21" fillId="0" borderId="22" xfId="0" applyFont="1" applyBorder="1" applyAlignment="1" applyProtection="1">
      <alignment wrapText="1"/>
      <protection hidden="1"/>
    </xf>
    <xf numFmtId="0" fontId="21" fillId="0" borderId="0" xfId="0" applyFont="1" applyBorder="1" applyAlignment="1" applyProtection="1">
      <alignment wrapText="1"/>
      <protection hidden="1"/>
    </xf>
    <xf numFmtId="0" fontId="29" fillId="0" borderId="0" xfId="0" applyFont="1" applyBorder="1" applyAlignment="1" applyProtection="1">
      <alignment horizontal="center" wrapText="1"/>
      <protection hidden="1" locked="0"/>
    </xf>
    <xf numFmtId="0" fontId="25" fillId="0" borderId="0" xfId="0" applyFont="1" applyBorder="1" applyAlignment="1" applyProtection="1">
      <alignment horizontal="center" wrapText="1"/>
      <protection hidden="1"/>
    </xf>
    <xf numFmtId="0" fontId="21" fillId="0" borderId="24" xfId="0" applyFont="1" applyBorder="1" applyAlignment="1" applyProtection="1">
      <alignment horizontal="center" vertical="center"/>
      <protection hidden="1"/>
    </xf>
    <xf numFmtId="0" fontId="21" fillId="0" borderId="23"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21" fillId="0" borderId="21" xfId="0" applyFont="1" applyBorder="1" applyAlignment="1" applyProtection="1">
      <alignment horizontal="center" vertical="center"/>
      <protection hidden="1"/>
    </xf>
    <xf numFmtId="0" fontId="21" fillId="0" borderId="90" xfId="0" applyFont="1" applyBorder="1" applyAlignment="1" applyProtection="1">
      <alignment vertical="center"/>
      <protection hidden="1"/>
    </xf>
    <xf numFmtId="0" fontId="21" fillId="0" borderId="54" xfId="0" applyFont="1" applyBorder="1" applyAlignment="1" applyProtection="1">
      <alignment vertical="center"/>
      <protection hidden="1"/>
    </xf>
    <xf numFmtId="0" fontId="21" fillId="0" borderId="91" xfId="0" applyFont="1" applyBorder="1" applyAlignment="1" applyProtection="1">
      <alignment vertical="center"/>
      <protection hidden="1"/>
    </xf>
    <xf numFmtId="0" fontId="21" fillId="0" borderId="90" xfId="0" applyFont="1" applyBorder="1" applyAlignment="1" applyProtection="1">
      <alignment vertical="center" wrapText="1"/>
      <protection hidden="1"/>
    </xf>
    <xf numFmtId="0" fontId="21" fillId="0" borderId="54" xfId="0" applyFont="1" applyBorder="1" applyAlignment="1" applyProtection="1">
      <alignment vertical="center" wrapText="1"/>
      <protection hidden="1"/>
    </xf>
    <xf numFmtId="0" fontId="21" fillId="0" borderId="91" xfId="0" applyFont="1" applyBorder="1" applyAlignment="1" applyProtection="1">
      <alignment vertical="center" wrapText="1"/>
      <protection hidden="1"/>
    </xf>
    <xf numFmtId="49" fontId="22" fillId="0" borderId="30" xfId="0" applyNumberFormat="1" applyFont="1" applyBorder="1" applyAlignment="1" applyProtection="1">
      <alignment horizontal="center" vertical="center"/>
      <protection hidden="1"/>
    </xf>
    <xf numFmtId="49" fontId="22" fillId="0" borderId="17" xfId="0" applyNumberFormat="1" applyFont="1" applyBorder="1" applyAlignment="1" applyProtection="1">
      <alignment horizontal="center" vertical="center"/>
      <protection hidden="1"/>
    </xf>
    <xf numFmtId="49" fontId="22" fillId="0" borderId="31" xfId="0" applyNumberFormat="1" applyFont="1" applyBorder="1" applyAlignment="1" applyProtection="1">
      <alignment horizontal="center" vertical="center"/>
      <protection hidden="1"/>
    </xf>
    <xf numFmtId="49" fontId="22" fillId="0" borderId="10" xfId="0" applyNumberFormat="1" applyFont="1" applyBorder="1" applyAlignment="1" applyProtection="1">
      <alignment horizontal="center" vertical="center"/>
      <protection hidden="1"/>
    </xf>
    <xf numFmtId="49" fontId="22" fillId="0" borderId="32" xfId="0" applyNumberFormat="1" applyFont="1" applyBorder="1" applyAlignment="1" applyProtection="1">
      <alignment horizontal="center" vertical="center"/>
      <protection hidden="1"/>
    </xf>
    <xf numFmtId="49" fontId="22" fillId="0" borderId="13" xfId="0" applyNumberFormat="1" applyFont="1" applyBorder="1" applyAlignment="1" applyProtection="1">
      <alignment horizontal="center" vertical="center"/>
      <protection hidden="1"/>
    </xf>
    <xf numFmtId="0" fontId="21" fillId="0" borderId="92" xfId="0" applyFont="1" applyBorder="1" applyAlignment="1" applyProtection="1">
      <alignment vertical="center" wrapText="1"/>
      <protection hidden="1"/>
    </xf>
    <xf numFmtId="0" fontId="21" fillId="0" borderId="26" xfId="0" applyFont="1" applyBorder="1" applyAlignment="1" applyProtection="1">
      <alignment vertical="center" wrapText="1"/>
      <protection hidden="1"/>
    </xf>
    <xf numFmtId="0" fontId="21" fillId="0" borderId="93" xfId="0" applyFont="1" applyBorder="1" applyAlignment="1" applyProtection="1">
      <alignment vertical="center"/>
      <protection hidden="1"/>
    </xf>
    <xf numFmtId="0" fontId="21" fillId="0" borderId="57" xfId="0" applyFont="1" applyBorder="1" applyAlignment="1" applyProtection="1">
      <alignment vertical="center"/>
      <protection hidden="1"/>
    </xf>
    <xf numFmtId="0" fontId="21" fillId="0" borderId="94" xfId="0" applyFont="1" applyBorder="1" applyAlignment="1" applyProtection="1">
      <alignment vertical="center"/>
      <protection hidden="1"/>
    </xf>
    <xf numFmtId="0" fontId="21" fillId="0" borderId="95" xfId="0" applyFont="1" applyBorder="1" applyAlignment="1" applyProtection="1">
      <alignment vertical="center" wrapText="1"/>
      <protection hidden="1"/>
    </xf>
    <xf numFmtId="0" fontId="21" fillId="0" borderId="22" xfId="0" applyFont="1" applyBorder="1" applyAlignment="1" applyProtection="1">
      <alignment horizontal="center"/>
      <protection hidden="1"/>
    </xf>
    <xf numFmtId="0" fontId="21" fillId="0" borderId="23" xfId="0" applyFont="1" applyBorder="1" applyAlignment="1" applyProtection="1">
      <alignment horizontal="center"/>
      <protection hidden="1"/>
    </xf>
    <xf numFmtId="0" fontId="21" fillId="0" borderId="10" xfId="0" applyFont="1" applyBorder="1" applyAlignment="1" applyProtection="1">
      <alignment horizontal="center"/>
      <protection hidden="1"/>
    </xf>
    <xf numFmtId="0" fontId="21" fillId="0" borderId="37" xfId="0" applyFont="1" applyBorder="1" applyAlignment="1" applyProtection="1">
      <alignment vertical="center"/>
      <protection hidden="1"/>
    </xf>
    <xf numFmtId="0" fontId="21" fillId="0" borderId="39" xfId="0" applyFont="1" applyBorder="1" applyAlignment="1" applyProtection="1">
      <alignment vertical="center"/>
      <protection hidden="1"/>
    </xf>
    <xf numFmtId="0" fontId="21" fillId="0" borderId="37" xfId="0" applyFont="1" applyBorder="1" applyAlignment="1" applyProtection="1">
      <alignment vertical="center" wrapText="1"/>
      <protection hidden="1"/>
    </xf>
    <xf numFmtId="0" fontId="21" fillId="0" borderId="39" xfId="0" applyFont="1" applyBorder="1" applyAlignment="1" applyProtection="1">
      <alignment vertical="center" wrapText="1"/>
      <protection hidden="1"/>
    </xf>
    <xf numFmtId="0" fontId="21" fillId="0" borderId="41" xfId="0" applyFont="1" applyBorder="1" applyAlignment="1" applyProtection="1">
      <alignment vertical="center" wrapText="1"/>
      <protection hidden="1"/>
    </xf>
    <xf numFmtId="0" fontId="21" fillId="0" borderId="96" xfId="0" applyFont="1" applyBorder="1" applyAlignment="1" applyProtection="1">
      <alignment vertical="center" wrapText="1"/>
      <protection hidden="1"/>
    </xf>
    <xf numFmtId="0" fontId="21" fillId="0" borderId="93" xfId="0" applyFont="1" applyBorder="1" applyAlignment="1" applyProtection="1">
      <alignment vertical="center" wrapText="1"/>
      <protection hidden="1"/>
    </xf>
    <xf numFmtId="0" fontId="21" fillId="0" borderId="57" xfId="0" applyFont="1" applyBorder="1" applyAlignment="1" applyProtection="1">
      <alignment vertical="center" wrapText="1"/>
      <protection hidden="1"/>
    </xf>
    <xf numFmtId="0" fontId="21" fillId="0" borderId="97" xfId="0" applyFont="1" applyBorder="1" applyAlignment="1" applyProtection="1">
      <alignment vertical="center" wrapText="1"/>
      <protection hidden="1"/>
    </xf>
    <xf numFmtId="0" fontId="21" fillId="0" borderId="10" xfId="0" applyFont="1" applyBorder="1" applyAlignment="1" applyProtection="1">
      <alignment horizontal="center" vertical="center" wrapText="1"/>
      <protection hidden="1"/>
    </xf>
    <xf numFmtId="0" fontId="21" fillId="0" borderId="20" xfId="0" applyFont="1" applyBorder="1" applyAlignment="1" applyProtection="1">
      <alignment horizontal="center" vertical="center" wrapText="1"/>
      <protection hidden="1"/>
    </xf>
    <xf numFmtId="0" fontId="21" fillId="0" borderId="19" xfId="0" applyFont="1" applyBorder="1" applyAlignment="1" applyProtection="1">
      <alignment horizontal="center" vertical="center" wrapText="1"/>
      <protection hidden="1"/>
    </xf>
    <xf numFmtId="0" fontId="21" fillId="0" borderId="21" xfId="0" applyFont="1" applyBorder="1" applyAlignment="1" applyProtection="1">
      <alignment horizontal="center" vertical="center" wrapText="1"/>
      <protection hidden="1"/>
    </xf>
    <xf numFmtId="0" fontId="0" fillId="0" borderId="2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29" fillId="0" borderId="0" xfId="0" applyFont="1" applyBorder="1" applyAlignment="1" applyProtection="1">
      <alignment horizontal="center" vertical="top"/>
      <protection hidden="1" locked="0"/>
    </xf>
    <xf numFmtId="0" fontId="29" fillId="0" borderId="12" xfId="0" applyFont="1" applyBorder="1" applyAlignment="1" applyProtection="1">
      <alignment horizontal="center" vertical="top"/>
      <protection hidden="1" locked="0"/>
    </xf>
    <xf numFmtId="0" fontId="21" fillId="0" borderId="14" xfId="0" applyFont="1" applyBorder="1" applyAlignment="1" applyProtection="1">
      <alignment horizontal="center" vertical="top"/>
      <protection hidden="1"/>
    </xf>
    <xf numFmtId="0" fontId="26" fillId="0" borderId="0" xfId="0" applyFont="1" applyBorder="1" applyAlignment="1" applyProtection="1">
      <alignment horizontal="center"/>
      <protection hidden="1" locked="0"/>
    </xf>
    <xf numFmtId="0" fontId="28" fillId="0" borderId="0" xfId="0" applyFont="1" applyBorder="1" applyAlignment="1" applyProtection="1">
      <alignment horizontal="center"/>
      <protection hidden="1"/>
    </xf>
    <xf numFmtId="0" fontId="26" fillId="0" borderId="12" xfId="0" applyFont="1" applyBorder="1" applyAlignment="1" applyProtection="1">
      <alignment horizontal="center"/>
      <protection hidden="1" locked="0"/>
    </xf>
    <xf numFmtId="0" fontId="21" fillId="0" borderId="0" xfId="0" applyFont="1" applyBorder="1" applyAlignment="1" applyProtection="1">
      <alignment horizontal="center" wrapText="1"/>
      <protection hidden="1"/>
    </xf>
    <xf numFmtId="0" fontId="31" fillId="0" borderId="0" xfId="0" applyNumberFormat="1" applyFont="1" applyFill="1" applyBorder="1" applyAlignment="1" applyProtection="1">
      <alignment horizontal="center"/>
      <protection hidden="1" locked="0"/>
    </xf>
    <xf numFmtId="0" fontId="29" fillId="0" borderId="0" xfId="0" applyFont="1" applyBorder="1" applyAlignment="1" applyProtection="1">
      <alignment horizontal="center" wrapText="1"/>
      <protection hidden="1"/>
    </xf>
    <xf numFmtId="0" fontId="29" fillId="0" borderId="19" xfId="0" applyFont="1" applyBorder="1" applyAlignment="1" applyProtection="1">
      <alignment horizontal="center" wrapText="1"/>
      <protection hidden="1"/>
    </xf>
    <xf numFmtId="0" fontId="22" fillId="0" borderId="18" xfId="0" applyFont="1" applyBorder="1" applyAlignment="1" applyProtection="1">
      <alignment horizontal="right"/>
      <protection hidden="1"/>
    </xf>
    <xf numFmtId="0" fontId="22" fillId="0" borderId="0" xfId="0" applyFont="1" applyBorder="1" applyAlignment="1" applyProtection="1">
      <alignment horizontal="right"/>
      <protection hidden="1"/>
    </xf>
    <xf numFmtId="0" fontId="28" fillId="0" borderId="0" xfId="0" applyFont="1" applyBorder="1" applyAlignment="1" applyProtection="1">
      <alignment horizontal="center"/>
      <protection hidden="1" locked="0"/>
    </xf>
    <xf numFmtId="0" fontId="22" fillId="0" borderId="10" xfId="0" applyFont="1" applyBorder="1" applyAlignment="1" applyProtection="1">
      <alignment horizontal="center"/>
      <protection hidden="1"/>
    </xf>
    <xf numFmtId="0" fontId="30" fillId="0" borderId="0" xfId="0" applyFont="1" applyBorder="1" applyAlignment="1" applyProtection="1">
      <alignment horizontal="center"/>
      <protection hidden="1" locked="0"/>
    </xf>
    <xf numFmtId="0" fontId="22" fillId="0" borderId="19" xfId="0" applyFont="1" applyBorder="1" applyAlignment="1" applyProtection="1">
      <alignment horizontal="center"/>
      <protection hidden="1"/>
    </xf>
    <xf numFmtId="0" fontId="30" fillId="0" borderId="19" xfId="0" applyFont="1" applyBorder="1" applyAlignment="1" applyProtection="1">
      <alignment horizontal="center"/>
      <protection hidden="1" locked="0"/>
    </xf>
    <xf numFmtId="0" fontId="22" fillId="0" borderId="18" xfId="0" applyFont="1" applyBorder="1" applyAlignment="1" applyProtection="1">
      <alignment horizontal="center"/>
      <protection hidden="1"/>
    </xf>
    <xf numFmtId="183" fontId="25" fillId="0" borderId="0" xfId="0" applyNumberFormat="1" applyFont="1" applyBorder="1" applyAlignment="1" applyProtection="1">
      <alignment horizontal="center"/>
      <protection hidden="1"/>
    </xf>
    <xf numFmtId="183" fontId="25" fillId="0" borderId="12" xfId="0" applyNumberFormat="1" applyFont="1" applyBorder="1" applyAlignment="1" applyProtection="1">
      <alignment horizont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EC307"/>
  <sheetViews>
    <sheetView showGridLines="0" showRowColHeaders="0" tabSelected="1" view="pageBreakPreview" zoomScaleSheetLayoutView="100" workbookViewId="0" topLeftCell="A1">
      <selection activeCell="R7" sqref="R7:AR8"/>
    </sheetView>
  </sheetViews>
  <sheetFormatPr defaultColWidth="0" defaultRowHeight="13.5" zeroHeight="1"/>
  <cols>
    <col min="1" max="4" width="1.625" style="1" customWidth="1"/>
    <col min="5" max="93" width="1.25" style="1" customWidth="1"/>
    <col min="94" max="107" width="5.625" style="1" customWidth="1"/>
    <col min="108" max="134" width="5.625" style="1" hidden="1" customWidth="1"/>
    <col min="135" max="16384" width="0" style="1" hidden="1" customWidth="1"/>
  </cols>
  <sheetData>
    <row r="1" ht="7.5" customHeight="1"/>
    <row r="2" ht="7.5" customHeight="1"/>
    <row r="3" spans="5:106" ht="7.5" customHeight="1">
      <c r="E3" s="154" t="s">
        <v>11</v>
      </c>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47"/>
      <c r="CQ3" s="47"/>
      <c r="CR3" s="48"/>
      <c r="CS3" s="31"/>
      <c r="CT3" s="31"/>
      <c r="CU3" s="31"/>
      <c r="CV3" s="31"/>
      <c r="CW3" s="31"/>
      <c r="CX3" s="31"/>
      <c r="CY3" s="31"/>
      <c r="CZ3" s="31"/>
      <c r="DA3" s="31"/>
      <c r="DB3" s="31"/>
    </row>
    <row r="4" spans="5:106" ht="7.5" customHeight="1">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1"/>
      <c r="CQ4" s="11"/>
      <c r="CR4" s="9"/>
      <c r="CS4" s="31"/>
      <c r="CT4" s="31"/>
      <c r="CU4" s="31"/>
      <c r="CV4" s="31"/>
      <c r="CW4" s="31"/>
      <c r="CX4" s="31"/>
      <c r="CY4" s="31"/>
      <c r="CZ4" s="31"/>
      <c r="DA4" s="31"/>
      <c r="DB4" s="31"/>
    </row>
    <row r="5" spans="5:106" ht="7.5" customHeight="1">
      <c r="E5" s="50"/>
      <c r="F5" s="51"/>
      <c r="G5" s="51"/>
      <c r="H5" s="51"/>
      <c r="I5" s="51"/>
      <c r="J5" s="51"/>
      <c r="K5" s="51"/>
      <c r="L5" s="51"/>
      <c r="M5" s="51"/>
      <c r="N5" s="51"/>
      <c r="O5" s="51"/>
      <c r="P5" s="51"/>
      <c r="Q5" s="51"/>
      <c r="R5" s="51"/>
      <c r="S5" s="51"/>
      <c r="T5" s="52"/>
      <c r="U5" s="52"/>
      <c r="V5" s="53"/>
      <c r="W5" s="53"/>
      <c r="X5" s="53"/>
      <c r="Y5" s="53"/>
      <c r="Z5" s="53"/>
      <c r="AA5" s="53"/>
      <c r="AB5" s="53"/>
      <c r="AC5" s="286" t="s">
        <v>29</v>
      </c>
      <c r="AD5" s="286"/>
      <c r="AE5" s="286"/>
      <c r="AF5" s="286"/>
      <c r="AG5" s="286"/>
      <c r="AH5" s="286"/>
      <c r="AI5" s="286"/>
      <c r="AJ5" s="286"/>
      <c r="AK5" s="286"/>
      <c r="AL5" s="286"/>
      <c r="AM5" s="286"/>
      <c r="AN5" s="286"/>
      <c r="AO5" s="54"/>
      <c r="AP5" s="223" t="s">
        <v>31</v>
      </c>
      <c r="AQ5" s="223"/>
      <c r="AR5" s="223"/>
      <c r="AS5" s="223"/>
      <c r="AT5" s="223"/>
      <c r="AU5" s="223"/>
      <c r="AV5" s="223"/>
      <c r="AW5" s="223"/>
      <c r="AX5" s="223"/>
      <c r="AY5" s="223"/>
      <c r="AZ5" s="223"/>
      <c r="BA5" s="223"/>
      <c r="BB5" s="286" t="s">
        <v>30</v>
      </c>
      <c r="BC5" s="286"/>
      <c r="BD5" s="286"/>
      <c r="BE5" s="286"/>
      <c r="BF5" s="286"/>
      <c r="BG5" s="286"/>
      <c r="BH5" s="286"/>
      <c r="BI5" s="286"/>
      <c r="BJ5" s="286"/>
      <c r="BK5" s="286" t="str">
        <f>IF(OR(AP5="認定番号",AP5=""),"？",VLOOKUP(AP5,DO28:EC42,2,FALSE))</f>
        <v>？</v>
      </c>
      <c r="BL5" s="286"/>
      <c r="BM5" s="286"/>
      <c r="BN5" s="286"/>
      <c r="BO5" s="286"/>
      <c r="BP5" s="286"/>
      <c r="BQ5" s="286"/>
      <c r="BR5" s="286"/>
      <c r="BS5" s="286"/>
      <c r="BT5" s="286"/>
      <c r="BU5" s="286"/>
      <c r="BV5" s="286" t="s">
        <v>37</v>
      </c>
      <c r="BW5" s="286"/>
      <c r="BX5" s="286"/>
      <c r="BY5" s="153" t="s">
        <v>228</v>
      </c>
      <c r="BZ5" s="153"/>
      <c r="CA5" s="153"/>
      <c r="CB5" s="153"/>
      <c r="CC5" s="153"/>
      <c r="CD5" s="153"/>
      <c r="CE5" s="153"/>
      <c r="CF5" s="153"/>
      <c r="CG5" s="153"/>
      <c r="CH5" s="153"/>
      <c r="CI5" s="153"/>
      <c r="CJ5" s="153"/>
      <c r="CK5" s="153"/>
      <c r="CL5" s="153"/>
      <c r="CM5" s="153"/>
      <c r="CN5" s="153"/>
      <c r="CO5" s="153"/>
      <c r="CP5" s="11"/>
      <c r="CQ5" s="11"/>
      <c r="CR5" s="9"/>
      <c r="CS5" s="31"/>
      <c r="CT5" s="15"/>
      <c r="CU5" s="31"/>
      <c r="CV5" s="31"/>
      <c r="CW5" s="31"/>
      <c r="CX5" s="31"/>
      <c r="CY5" s="15"/>
      <c r="CZ5" s="31"/>
      <c r="DA5" s="31"/>
      <c r="DB5" s="31"/>
    </row>
    <row r="6" spans="5:106" ht="7.5" customHeight="1">
      <c r="E6" s="51"/>
      <c r="F6" s="51"/>
      <c r="G6" s="51"/>
      <c r="H6" s="51"/>
      <c r="I6" s="51"/>
      <c r="J6" s="51"/>
      <c r="K6" s="51"/>
      <c r="L6" s="51"/>
      <c r="M6" s="51"/>
      <c r="N6" s="51"/>
      <c r="O6" s="51"/>
      <c r="P6" s="51"/>
      <c r="Q6" s="51"/>
      <c r="R6" s="51"/>
      <c r="S6" s="51"/>
      <c r="T6" s="53"/>
      <c r="U6" s="53"/>
      <c r="V6" s="53"/>
      <c r="W6" s="53"/>
      <c r="X6" s="53"/>
      <c r="Y6" s="53"/>
      <c r="Z6" s="53"/>
      <c r="AA6" s="53"/>
      <c r="AB6" s="53"/>
      <c r="AC6" s="286"/>
      <c r="AD6" s="286"/>
      <c r="AE6" s="286"/>
      <c r="AF6" s="286"/>
      <c r="AG6" s="286"/>
      <c r="AH6" s="286"/>
      <c r="AI6" s="286"/>
      <c r="AJ6" s="286"/>
      <c r="AK6" s="286"/>
      <c r="AL6" s="286"/>
      <c r="AM6" s="286"/>
      <c r="AN6" s="286"/>
      <c r="AO6" s="54"/>
      <c r="AP6" s="223"/>
      <c r="AQ6" s="223"/>
      <c r="AR6" s="223"/>
      <c r="AS6" s="223"/>
      <c r="AT6" s="223"/>
      <c r="AU6" s="223"/>
      <c r="AV6" s="223"/>
      <c r="AW6" s="223"/>
      <c r="AX6" s="223"/>
      <c r="AY6" s="223"/>
      <c r="AZ6" s="223"/>
      <c r="BA6" s="223"/>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153"/>
      <c r="BZ6" s="153"/>
      <c r="CA6" s="153"/>
      <c r="CB6" s="153"/>
      <c r="CC6" s="153"/>
      <c r="CD6" s="153"/>
      <c r="CE6" s="153"/>
      <c r="CF6" s="153"/>
      <c r="CG6" s="153"/>
      <c r="CH6" s="153"/>
      <c r="CI6" s="153"/>
      <c r="CJ6" s="153"/>
      <c r="CK6" s="153"/>
      <c r="CL6" s="153"/>
      <c r="CM6" s="153"/>
      <c r="CN6" s="153"/>
      <c r="CO6" s="153"/>
      <c r="CP6" s="11"/>
      <c r="CQ6" s="11"/>
      <c r="CR6" s="9"/>
      <c r="CS6" s="31"/>
      <c r="CT6" s="15"/>
      <c r="CU6" s="31"/>
      <c r="CV6" s="31"/>
      <c r="CW6" s="31"/>
      <c r="CX6" s="31"/>
      <c r="CY6" s="15"/>
      <c r="CZ6" s="31"/>
      <c r="DA6" s="31"/>
      <c r="DB6" s="31"/>
    </row>
    <row r="7" spans="5:106" ht="7.5" customHeight="1">
      <c r="E7" s="52"/>
      <c r="F7" s="423" t="s">
        <v>15</v>
      </c>
      <c r="G7" s="423"/>
      <c r="H7" s="423"/>
      <c r="I7" s="423"/>
      <c r="J7" s="423"/>
      <c r="K7" s="423"/>
      <c r="L7" s="423"/>
      <c r="M7" s="423"/>
      <c r="N7" s="423"/>
      <c r="O7" s="423"/>
      <c r="P7" s="423"/>
      <c r="Q7" s="425" t="s">
        <v>16</v>
      </c>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52"/>
      <c r="AT7" s="52"/>
      <c r="AU7" s="231" t="s">
        <v>94</v>
      </c>
      <c r="AV7" s="231"/>
      <c r="AW7" s="231"/>
      <c r="AX7" s="231"/>
      <c r="AY7" s="231"/>
      <c r="AZ7" s="231"/>
      <c r="BA7" s="231"/>
      <c r="BB7" s="231"/>
      <c r="BC7" s="231"/>
      <c r="BD7" s="199" t="s">
        <v>95</v>
      </c>
      <c r="BE7" s="289" t="s">
        <v>86</v>
      </c>
      <c r="BF7" s="289"/>
      <c r="BG7" s="289"/>
      <c r="BH7" s="289"/>
      <c r="BI7" s="289"/>
      <c r="BJ7" s="289"/>
      <c r="BK7" s="289"/>
      <c r="BL7" s="289"/>
      <c r="BM7" s="289"/>
      <c r="BN7" s="289"/>
      <c r="BO7" s="289"/>
      <c r="BP7" s="289" t="s">
        <v>99</v>
      </c>
      <c r="BQ7" s="289"/>
      <c r="BR7" s="289"/>
      <c r="BS7" s="289"/>
      <c r="BT7" s="59"/>
      <c r="BU7" s="231" t="s">
        <v>223</v>
      </c>
      <c r="BV7" s="231"/>
      <c r="BW7" s="231"/>
      <c r="BX7" s="231"/>
      <c r="BY7" s="231"/>
      <c r="BZ7" s="231"/>
      <c r="CA7" s="231"/>
      <c r="CB7" s="374"/>
      <c r="CC7" s="374"/>
      <c r="CD7" s="374"/>
      <c r="CE7" s="374"/>
      <c r="CF7" s="374"/>
      <c r="CG7" s="374"/>
      <c r="CH7" s="374"/>
      <c r="CI7" s="374"/>
      <c r="CJ7" s="374"/>
      <c r="CK7" s="374"/>
      <c r="CL7" s="374"/>
      <c r="CM7" s="153" t="s">
        <v>224</v>
      </c>
      <c r="CN7" s="153"/>
      <c r="CO7" s="153"/>
      <c r="CP7" s="11"/>
      <c r="CQ7" s="11"/>
      <c r="CR7" s="9"/>
      <c r="CS7" s="31"/>
      <c r="CT7" s="31"/>
      <c r="CU7" s="31"/>
      <c r="CV7" s="31"/>
      <c r="CW7" s="31"/>
      <c r="CX7" s="31"/>
      <c r="CY7" s="31"/>
      <c r="CZ7" s="31"/>
      <c r="DA7" s="31"/>
      <c r="DB7" s="31"/>
    </row>
    <row r="8" spans="5:106" ht="7.5" customHeight="1">
      <c r="E8" s="52"/>
      <c r="F8" s="424"/>
      <c r="G8" s="424"/>
      <c r="H8" s="424"/>
      <c r="I8" s="424"/>
      <c r="J8" s="424"/>
      <c r="K8" s="424"/>
      <c r="L8" s="424"/>
      <c r="M8" s="424"/>
      <c r="N8" s="424"/>
      <c r="O8" s="424"/>
      <c r="P8" s="424"/>
      <c r="Q8" s="426"/>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52"/>
      <c r="AT8" s="52"/>
      <c r="AU8" s="246"/>
      <c r="AV8" s="246"/>
      <c r="AW8" s="246"/>
      <c r="AX8" s="246"/>
      <c r="AY8" s="246"/>
      <c r="AZ8" s="246"/>
      <c r="BA8" s="246"/>
      <c r="BB8" s="246"/>
      <c r="BC8" s="246"/>
      <c r="BD8" s="483"/>
      <c r="BE8" s="290"/>
      <c r="BF8" s="290"/>
      <c r="BG8" s="290"/>
      <c r="BH8" s="290"/>
      <c r="BI8" s="290"/>
      <c r="BJ8" s="290"/>
      <c r="BK8" s="290"/>
      <c r="BL8" s="290"/>
      <c r="BM8" s="290"/>
      <c r="BN8" s="290"/>
      <c r="BO8" s="290"/>
      <c r="BP8" s="290"/>
      <c r="BQ8" s="290"/>
      <c r="BR8" s="290"/>
      <c r="BS8" s="290"/>
      <c r="BT8" s="59"/>
      <c r="BU8" s="246"/>
      <c r="BV8" s="246"/>
      <c r="BW8" s="246"/>
      <c r="BX8" s="246"/>
      <c r="BY8" s="246"/>
      <c r="BZ8" s="246"/>
      <c r="CA8" s="246"/>
      <c r="CB8" s="377"/>
      <c r="CC8" s="377"/>
      <c r="CD8" s="377"/>
      <c r="CE8" s="377"/>
      <c r="CF8" s="377"/>
      <c r="CG8" s="377"/>
      <c r="CH8" s="377"/>
      <c r="CI8" s="377"/>
      <c r="CJ8" s="377"/>
      <c r="CK8" s="377"/>
      <c r="CL8" s="377"/>
      <c r="CM8" s="260"/>
      <c r="CN8" s="260"/>
      <c r="CO8" s="260"/>
      <c r="CP8" s="32"/>
      <c r="CQ8" s="32"/>
      <c r="CR8" s="33"/>
      <c r="CS8" s="31"/>
      <c r="CT8" s="31"/>
      <c r="CU8" s="31"/>
      <c r="CV8" s="31"/>
      <c r="CW8" s="31"/>
      <c r="CX8" s="31"/>
      <c r="CY8" s="31"/>
      <c r="CZ8" s="31"/>
      <c r="DA8" s="31"/>
      <c r="DB8" s="31"/>
    </row>
    <row r="9" spans="5:106" ht="7.5" customHeight="1">
      <c r="E9" s="61"/>
      <c r="F9" s="56"/>
      <c r="G9" s="56"/>
      <c r="H9" s="56"/>
      <c r="I9" s="56"/>
      <c r="J9" s="56"/>
      <c r="K9" s="56"/>
      <c r="L9" s="56"/>
      <c r="M9" s="56"/>
      <c r="N9" s="56"/>
      <c r="O9" s="56"/>
      <c r="P9" s="56"/>
      <c r="Q9" s="57"/>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1"/>
      <c r="AT9" s="52"/>
      <c r="AU9" s="58"/>
      <c r="AV9" s="58"/>
      <c r="AW9" s="58"/>
      <c r="AX9" s="58"/>
      <c r="AY9" s="58"/>
      <c r="AZ9" s="58"/>
      <c r="BA9" s="58"/>
      <c r="BB9" s="58"/>
      <c r="BC9" s="58"/>
      <c r="BD9" s="49"/>
      <c r="BE9" s="58"/>
      <c r="BF9" s="58"/>
      <c r="BG9" s="58"/>
      <c r="BH9" s="58"/>
      <c r="BI9" s="58"/>
      <c r="BJ9" s="58"/>
      <c r="BK9" s="58"/>
      <c r="BL9" s="58"/>
      <c r="BM9" s="58"/>
      <c r="BN9" s="58"/>
      <c r="BO9" s="58"/>
      <c r="BP9" s="58"/>
      <c r="BQ9" s="58"/>
      <c r="BR9" s="58"/>
      <c r="BS9" s="58"/>
      <c r="BT9" s="58"/>
      <c r="BU9" s="58"/>
      <c r="BV9" s="58"/>
      <c r="BW9" s="58"/>
      <c r="BX9" s="63"/>
      <c r="BY9" s="63"/>
      <c r="BZ9" s="63"/>
      <c r="CA9" s="61"/>
      <c r="CB9" s="153" t="s">
        <v>182</v>
      </c>
      <c r="CC9" s="153"/>
      <c r="CD9" s="153"/>
      <c r="CE9" s="153"/>
      <c r="CF9" s="153"/>
      <c r="CG9" s="153"/>
      <c r="CH9" s="64"/>
      <c r="CI9" s="153" t="s">
        <v>183</v>
      </c>
      <c r="CJ9" s="153"/>
      <c r="CK9" s="153"/>
      <c r="CL9" s="153"/>
      <c r="CM9" s="153"/>
      <c r="CN9" s="153"/>
      <c r="CO9" s="64"/>
      <c r="CP9" s="185" t="s">
        <v>219</v>
      </c>
      <c r="CQ9" s="185"/>
      <c r="CR9" s="186"/>
      <c r="CS9" s="31"/>
      <c r="CT9" s="31"/>
      <c r="CU9" s="31"/>
      <c r="CV9" s="31"/>
      <c r="CW9" s="31"/>
      <c r="CX9" s="31"/>
      <c r="CY9" s="31"/>
      <c r="CZ9" s="31"/>
      <c r="DA9" s="31"/>
      <c r="DB9" s="31"/>
    </row>
    <row r="10" spans="5:106" ht="7.5" customHeight="1">
      <c r="E10" s="61"/>
      <c r="F10" s="423" t="s">
        <v>14</v>
      </c>
      <c r="G10" s="423"/>
      <c r="H10" s="423"/>
      <c r="I10" s="423"/>
      <c r="J10" s="423"/>
      <c r="K10" s="423"/>
      <c r="L10" s="423"/>
      <c r="M10" s="423"/>
      <c r="N10" s="423"/>
      <c r="O10" s="423"/>
      <c r="P10" s="423"/>
      <c r="Q10" s="425" t="s">
        <v>16</v>
      </c>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61"/>
      <c r="AT10" s="61"/>
      <c r="AU10" s="231" t="s">
        <v>96</v>
      </c>
      <c r="AV10" s="231"/>
      <c r="AW10" s="231"/>
      <c r="AX10" s="231"/>
      <c r="AY10" s="231"/>
      <c r="AZ10" s="231"/>
      <c r="BA10" s="231"/>
      <c r="BB10" s="231" t="s">
        <v>95</v>
      </c>
      <c r="BC10" s="289"/>
      <c r="BD10" s="289"/>
      <c r="BE10" s="289"/>
      <c r="BF10" s="289"/>
      <c r="BG10" s="289"/>
      <c r="BH10" s="231" t="s">
        <v>98</v>
      </c>
      <c r="BI10" s="231"/>
      <c r="BJ10" s="231" t="s">
        <v>144</v>
      </c>
      <c r="BK10" s="231"/>
      <c r="BL10" s="231"/>
      <c r="BM10" s="231"/>
      <c r="BN10" s="231"/>
      <c r="BO10" s="231"/>
      <c r="BP10" s="231" t="s">
        <v>95</v>
      </c>
      <c r="BQ10" s="289"/>
      <c r="BR10" s="289"/>
      <c r="BS10" s="289"/>
      <c r="BT10" s="289"/>
      <c r="BU10" s="289"/>
      <c r="BV10" s="231" t="s">
        <v>171</v>
      </c>
      <c r="BW10" s="231"/>
      <c r="BX10" s="231"/>
      <c r="BY10" s="231"/>
      <c r="BZ10" s="64"/>
      <c r="CA10" s="64"/>
      <c r="CB10" s="153"/>
      <c r="CC10" s="153"/>
      <c r="CD10" s="153"/>
      <c r="CE10" s="153"/>
      <c r="CF10" s="153"/>
      <c r="CG10" s="153"/>
      <c r="CH10" s="64"/>
      <c r="CI10" s="153"/>
      <c r="CJ10" s="153"/>
      <c r="CK10" s="153"/>
      <c r="CL10" s="153"/>
      <c r="CM10" s="153"/>
      <c r="CN10" s="153"/>
      <c r="CO10" s="64"/>
      <c r="CP10" s="187"/>
      <c r="CQ10" s="187"/>
      <c r="CR10" s="188"/>
      <c r="CS10" s="31"/>
      <c r="CT10" s="31"/>
      <c r="CU10" s="31"/>
      <c r="CV10" s="31"/>
      <c r="CW10" s="31"/>
      <c r="CX10" s="31"/>
      <c r="CY10" s="31"/>
      <c r="CZ10" s="31"/>
      <c r="DA10" s="31"/>
      <c r="DB10" s="31"/>
    </row>
    <row r="11" spans="5:106" ht="7.5" customHeight="1">
      <c r="E11" s="61"/>
      <c r="F11" s="424"/>
      <c r="G11" s="424"/>
      <c r="H11" s="424"/>
      <c r="I11" s="424"/>
      <c r="J11" s="424"/>
      <c r="K11" s="424"/>
      <c r="L11" s="424"/>
      <c r="M11" s="424"/>
      <c r="N11" s="424"/>
      <c r="O11" s="424"/>
      <c r="P11" s="424"/>
      <c r="Q11" s="426"/>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61"/>
      <c r="AT11" s="61"/>
      <c r="AU11" s="246"/>
      <c r="AV11" s="246"/>
      <c r="AW11" s="246"/>
      <c r="AX11" s="246"/>
      <c r="AY11" s="246"/>
      <c r="AZ11" s="246"/>
      <c r="BA11" s="246"/>
      <c r="BB11" s="246"/>
      <c r="BC11" s="290"/>
      <c r="BD11" s="290"/>
      <c r="BE11" s="290"/>
      <c r="BF11" s="290"/>
      <c r="BG11" s="290"/>
      <c r="BH11" s="246"/>
      <c r="BI11" s="246"/>
      <c r="BJ11" s="246"/>
      <c r="BK11" s="246"/>
      <c r="BL11" s="246"/>
      <c r="BM11" s="246"/>
      <c r="BN11" s="246"/>
      <c r="BO11" s="246"/>
      <c r="BP11" s="246"/>
      <c r="BQ11" s="290"/>
      <c r="BR11" s="290"/>
      <c r="BS11" s="290"/>
      <c r="BT11" s="290"/>
      <c r="BU11" s="290"/>
      <c r="BV11" s="246"/>
      <c r="BW11" s="246"/>
      <c r="BX11" s="246"/>
      <c r="BY11" s="246"/>
      <c r="BZ11" s="64"/>
      <c r="CA11" s="61"/>
      <c r="CB11" s="291"/>
      <c r="CC11" s="291"/>
      <c r="CD11" s="291"/>
      <c r="CE11" s="291"/>
      <c r="CF11" s="291"/>
      <c r="CG11" s="291"/>
      <c r="CH11" s="65"/>
      <c r="CI11" s="291"/>
      <c r="CJ11" s="291"/>
      <c r="CK11" s="291"/>
      <c r="CL11" s="291"/>
      <c r="CM11" s="291"/>
      <c r="CN11" s="291"/>
      <c r="CO11" s="65"/>
      <c r="CP11" s="187"/>
      <c r="CQ11" s="187"/>
      <c r="CR11" s="188"/>
      <c r="CS11" s="11"/>
      <c r="CT11" s="11"/>
      <c r="CU11" s="23"/>
      <c r="CV11" s="23"/>
      <c r="CW11" s="23"/>
      <c r="CX11" s="31"/>
      <c r="CY11" s="31"/>
      <c r="CZ11" s="31"/>
      <c r="DA11" s="31"/>
      <c r="DB11" s="31"/>
    </row>
    <row r="12" spans="5:106" ht="7.5" customHeight="1" thickBot="1">
      <c r="E12" s="61"/>
      <c r="F12" s="56"/>
      <c r="G12" s="56"/>
      <c r="H12" s="56"/>
      <c r="I12" s="56"/>
      <c r="J12" s="56"/>
      <c r="K12" s="56"/>
      <c r="L12" s="56"/>
      <c r="M12" s="56"/>
      <c r="N12" s="56"/>
      <c r="O12" s="56"/>
      <c r="P12" s="56"/>
      <c r="Q12" s="57"/>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1"/>
      <c r="AT12" s="61"/>
      <c r="AU12" s="59"/>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64"/>
      <c r="BY12" s="64"/>
      <c r="BZ12" s="64"/>
      <c r="CA12" s="51"/>
      <c r="CB12" s="291"/>
      <c r="CC12" s="291"/>
      <c r="CD12" s="291"/>
      <c r="CE12" s="291"/>
      <c r="CF12" s="291"/>
      <c r="CG12" s="291"/>
      <c r="CH12" s="51"/>
      <c r="CI12" s="291"/>
      <c r="CJ12" s="291"/>
      <c r="CK12" s="291"/>
      <c r="CL12" s="291"/>
      <c r="CM12" s="291"/>
      <c r="CN12" s="291"/>
      <c r="CO12" s="64"/>
      <c r="CP12" s="189"/>
      <c r="CQ12" s="189"/>
      <c r="CR12" s="190"/>
      <c r="CS12" s="11"/>
      <c r="CT12" s="11"/>
      <c r="CU12" s="23"/>
      <c r="CV12" s="23"/>
      <c r="CW12" s="23"/>
      <c r="CX12" s="31"/>
      <c r="CY12" s="31"/>
      <c r="CZ12" s="31"/>
      <c r="DA12" s="31"/>
      <c r="DB12" s="31"/>
    </row>
    <row r="13" spans="5:106" ht="7.5" customHeight="1">
      <c r="E13" s="346" t="s">
        <v>0</v>
      </c>
      <c r="F13" s="347"/>
      <c r="G13" s="347"/>
      <c r="H13" s="347"/>
      <c r="I13" s="347"/>
      <c r="J13" s="347"/>
      <c r="K13" s="347"/>
      <c r="L13" s="347"/>
      <c r="M13" s="348"/>
      <c r="N13" s="321" t="s">
        <v>1</v>
      </c>
      <c r="O13" s="322"/>
      <c r="P13" s="322"/>
      <c r="Q13" s="322"/>
      <c r="R13" s="322"/>
      <c r="S13" s="322"/>
      <c r="T13" s="322"/>
      <c r="U13" s="322"/>
      <c r="V13" s="322"/>
      <c r="W13" s="322"/>
      <c r="X13" s="322"/>
      <c r="Y13" s="322"/>
      <c r="Z13" s="321" t="s">
        <v>3</v>
      </c>
      <c r="AA13" s="322"/>
      <c r="AB13" s="322"/>
      <c r="AC13" s="322"/>
      <c r="AD13" s="322"/>
      <c r="AE13" s="322"/>
      <c r="AF13" s="322"/>
      <c r="AG13" s="322"/>
      <c r="AH13" s="322"/>
      <c r="AI13" s="322"/>
      <c r="AJ13" s="322"/>
      <c r="AK13" s="322"/>
      <c r="AL13" s="322"/>
      <c r="AM13" s="322"/>
      <c r="AN13" s="321" t="s">
        <v>2</v>
      </c>
      <c r="AO13" s="321"/>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212" t="s">
        <v>4</v>
      </c>
      <c r="BM13" s="213"/>
      <c r="BN13" s="213"/>
      <c r="BO13" s="213"/>
      <c r="BP13" s="213"/>
      <c r="BQ13" s="213"/>
      <c r="BR13" s="213"/>
      <c r="BS13" s="213"/>
      <c r="BT13" s="213"/>
      <c r="BU13" s="213"/>
      <c r="BV13" s="213"/>
      <c r="BW13" s="213"/>
      <c r="BX13" s="213"/>
      <c r="BY13" s="213"/>
      <c r="BZ13" s="213"/>
      <c r="CA13" s="486" t="s">
        <v>5</v>
      </c>
      <c r="CB13" s="487"/>
      <c r="CC13" s="487"/>
      <c r="CD13" s="487"/>
      <c r="CE13" s="487"/>
      <c r="CF13" s="487"/>
      <c r="CG13" s="487"/>
      <c r="CH13" s="487"/>
      <c r="CI13" s="487"/>
      <c r="CJ13" s="487"/>
      <c r="CK13" s="487"/>
      <c r="CL13" s="487"/>
      <c r="CM13" s="487"/>
      <c r="CN13" s="487"/>
      <c r="CO13" s="488"/>
      <c r="CP13" s="11"/>
      <c r="CQ13" s="11"/>
      <c r="CR13" s="9"/>
      <c r="CS13" s="31"/>
      <c r="CT13" s="31"/>
      <c r="CU13" s="31"/>
      <c r="CV13" s="31"/>
      <c r="CW13" s="31"/>
      <c r="CX13" s="31"/>
      <c r="CY13" s="31"/>
      <c r="CZ13" s="31"/>
      <c r="DA13" s="31"/>
      <c r="DB13" s="31"/>
    </row>
    <row r="14" spans="5:106" ht="7.5" customHeight="1">
      <c r="E14" s="349"/>
      <c r="F14" s="350"/>
      <c r="G14" s="350"/>
      <c r="H14" s="350"/>
      <c r="I14" s="350"/>
      <c r="J14" s="350"/>
      <c r="K14" s="350"/>
      <c r="L14" s="350"/>
      <c r="M14" s="351"/>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214"/>
      <c r="BM14" s="214"/>
      <c r="BN14" s="214"/>
      <c r="BO14" s="214"/>
      <c r="BP14" s="214"/>
      <c r="BQ14" s="214"/>
      <c r="BR14" s="214"/>
      <c r="BS14" s="214"/>
      <c r="BT14" s="214"/>
      <c r="BU14" s="214"/>
      <c r="BV14" s="214"/>
      <c r="BW14" s="214"/>
      <c r="BX14" s="214"/>
      <c r="BY14" s="214"/>
      <c r="BZ14" s="214"/>
      <c r="CA14" s="489"/>
      <c r="CB14" s="483"/>
      <c r="CC14" s="483"/>
      <c r="CD14" s="483"/>
      <c r="CE14" s="483"/>
      <c r="CF14" s="483"/>
      <c r="CG14" s="483"/>
      <c r="CH14" s="483"/>
      <c r="CI14" s="483"/>
      <c r="CJ14" s="483"/>
      <c r="CK14" s="483"/>
      <c r="CL14" s="483"/>
      <c r="CM14" s="483"/>
      <c r="CN14" s="483"/>
      <c r="CO14" s="490"/>
      <c r="CP14" s="11"/>
      <c r="CQ14" s="11"/>
      <c r="CR14" s="9"/>
      <c r="CS14" s="31"/>
      <c r="CT14" s="31"/>
      <c r="CU14" s="31"/>
      <c r="CV14" s="31"/>
      <c r="CW14" s="31"/>
      <c r="CX14" s="31"/>
      <c r="CY14" s="31"/>
      <c r="CZ14" s="31"/>
      <c r="DA14" s="31"/>
      <c r="DB14" s="31"/>
    </row>
    <row r="15" spans="5:106" ht="7.5" customHeight="1">
      <c r="E15" s="349"/>
      <c r="F15" s="350"/>
      <c r="G15" s="350"/>
      <c r="H15" s="350"/>
      <c r="I15" s="350"/>
      <c r="J15" s="350"/>
      <c r="K15" s="350"/>
      <c r="L15" s="350"/>
      <c r="M15" s="351"/>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214"/>
      <c r="BM15" s="214"/>
      <c r="BN15" s="214"/>
      <c r="BO15" s="214"/>
      <c r="BP15" s="214"/>
      <c r="BQ15" s="214"/>
      <c r="BR15" s="214"/>
      <c r="BS15" s="214"/>
      <c r="BT15" s="214"/>
      <c r="BU15" s="214"/>
      <c r="BV15" s="214"/>
      <c r="BW15" s="214"/>
      <c r="BX15" s="214"/>
      <c r="BY15" s="214"/>
      <c r="BZ15" s="214"/>
      <c r="CA15" s="545" t="s">
        <v>12</v>
      </c>
      <c r="CB15" s="495"/>
      <c r="CC15" s="495"/>
      <c r="CD15" s="495"/>
      <c r="CE15" s="496"/>
      <c r="CF15" s="450" t="s">
        <v>222</v>
      </c>
      <c r="CG15" s="451"/>
      <c r="CH15" s="451"/>
      <c r="CI15" s="451"/>
      <c r="CJ15" s="452"/>
      <c r="CK15" s="494" t="s">
        <v>13</v>
      </c>
      <c r="CL15" s="495"/>
      <c r="CM15" s="495"/>
      <c r="CN15" s="496"/>
      <c r="CO15" s="497"/>
      <c r="CP15" s="11"/>
      <c r="CQ15" s="11"/>
      <c r="CR15" s="9"/>
      <c r="CS15" s="31"/>
      <c r="CT15" s="31"/>
      <c r="CU15" s="31"/>
      <c r="CV15" s="31"/>
      <c r="CW15" s="31"/>
      <c r="CX15" s="31"/>
      <c r="CY15" s="31"/>
      <c r="CZ15" s="31"/>
      <c r="DA15" s="31"/>
      <c r="DB15" s="31"/>
    </row>
    <row r="16" spans="5:108" ht="7.5" customHeight="1">
      <c r="E16" s="349"/>
      <c r="F16" s="350"/>
      <c r="G16" s="350"/>
      <c r="H16" s="350"/>
      <c r="I16" s="350"/>
      <c r="J16" s="350"/>
      <c r="K16" s="350"/>
      <c r="L16" s="350"/>
      <c r="M16" s="351"/>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214"/>
      <c r="BM16" s="214"/>
      <c r="BN16" s="214"/>
      <c r="BO16" s="214"/>
      <c r="BP16" s="214"/>
      <c r="BQ16" s="214"/>
      <c r="BR16" s="214"/>
      <c r="BS16" s="214"/>
      <c r="BT16" s="214"/>
      <c r="BU16" s="214"/>
      <c r="BV16" s="214"/>
      <c r="BW16" s="214"/>
      <c r="BX16" s="214"/>
      <c r="BY16" s="214"/>
      <c r="BZ16" s="214"/>
      <c r="CA16" s="545"/>
      <c r="CB16" s="495"/>
      <c r="CC16" s="495"/>
      <c r="CD16" s="495"/>
      <c r="CE16" s="496"/>
      <c r="CF16" s="453"/>
      <c r="CG16" s="454"/>
      <c r="CH16" s="454"/>
      <c r="CI16" s="454"/>
      <c r="CJ16" s="455"/>
      <c r="CK16" s="494"/>
      <c r="CL16" s="495"/>
      <c r="CM16" s="495"/>
      <c r="CN16" s="496"/>
      <c r="CO16" s="497"/>
      <c r="CP16" s="11"/>
      <c r="CQ16" s="11"/>
      <c r="CR16" s="9"/>
      <c r="CS16" s="31"/>
      <c r="CT16" s="31"/>
      <c r="CU16" s="31"/>
      <c r="CV16" s="31"/>
      <c r="CW16" s="31"/>
      <c r="CX16" s="31"/>
      <c r="CY16" s="31"/>
      <c r="CZ16" s="31"/>
      <c r="DA16" s="31"/>
      <c r="DB16" s="31"/>
      <c r="DD16" s="6"/>
    </row>
    <row r="17" spans="5:106" ht="7.5" customHeight="1">
      <c r="E17" s="352"/>
      <c r="F17" s="353"/>
      <c r="G17" s="353"/>
      <c r="H17" s="353"/>
      <c r="I17" s="353"/>
      <c r="J17" s="353"/>
      <c r="K17" s="353"/>
      <c r="L17" s="353"/>
      <c r="M17" s="35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214"/>
      <c r="BM17" s="214"/>
      <c r="BN17" s="214"/>
      <c r="BO17" s="214"/>
      <c r="BP17" s="214"/>
      <c r="BQ17" s="214"/>
      <c r="BR17" s="214"/>
      <c r="BS17" s="214"/>
      <c r="BT17" s="214"/>
      <c r="BU17" s="214"/>
      <c r="BV17" s="214"/>
      <c r="BW17" s="214"/>
      <c r="BX17" s="214"/>
      <c r="BY17" s="214"/>
      <c r="BZ17" s="214"/>
      <c r="CA17" s="546"/>
      <c r="CB17" s="495"/>
      <c r="CC17" s="495"/>
      <c r="CD17" s="495"/>
      <c r="CE17" s="496"/>
      <c r="CF17" s="456"/>
      <c r="CG17" s="457"/>
      <c r="CH17" s="457"/>
      <c r="CI17" s="457"/>
      <c r="CJ17" s="458"/>
      <c r="CK17" s="495"/>
      <c r="CL17" s="495"/>
      <c r="CM17" s="495"/>
      <c r="CN17" s="496"/>
      <c r="CO17" s="497"/>
      <c r="CP17" s="32"/>
      <c r="CQ17" s="32"/>
      <c r="CR17" s="33"/>
      <c r="CS17" s="31"/>
      <c r="CT17" s="31"/>
      <c r="CU17" s="31"/>
      <c r="CV17" s="31"/>
      <c r="CW17" s="31"/>
      <c r="CX17" s="31"/>
      <c r="CY17" s="31"/>
      <c r="CZ17" s="31"/>
      <c r="DA17" s="31"/>
      <c r="DB17" s="31"/>
    </row>
    <row r="18" spans="5:113" ht="7.5" customHeight="1">
      <c r="E18" s="179" t="s">
        <v>65</v>
      </c>
      <c r="F18" s="180"/>
      <c r="G18" s="170" t="s">
        <v>245</v>
      </c>
      <c r="H18" s="171"/>
      <c r="I18" s="171"/>
      <c r="J18" s="171"/>
      <c r="K18" s="171"/>
      <c r="L18" s="171"/>
      <c r="M18" s="172"/>
      <c r="N18" s="161" t="s">
        <v>60</v>
      </c>
      <c r="O18" s="162"/>
      <c r="P18" s="162"/>
      <c r="Q18" s="162"/>
      <c r="R18" s="162"/>
      <c r="S18" s="162"/>
      <c r="T18" s="162"/>
      <c r="U18" s="162"/>
      <c r="V18" s="162"/>
      <c r="W18" s="162"/>
      <c r="X18" s="162"/>
      <c r="Y18" s="163"/>
      <c r="Z18" s="161" t="s">
        <v>67</v>
      </c>
      <c r="AA18" s="162"/>
      <c r="AB18" s="162"/>
      <c r="AC18" s="162"/>
      <c r="AD18" s="162"/>
      <c r="AE18" s="162"/>
      <c r="AF18" s="162"/>
      <c r="AG18" s="162"/>
      <c r="AH18" s="162"/>
      <c r="AI18" s="162"/>
      <c r="AJ18" s="162"/>
      <c r="AK18" s="162"/>
      <c r="AL18" s="162"/>
      <c r="AM18" s="163"/>
      <c r="AN18" s="170" t="s">
        <v>68</v>
      </c>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2"/>
      <c r="BL18" s="161" t="s">
        <v>66</v>
      </c>
      <c r="BM18" s="162"/>
      <c r="BN18" s="162"/>
      <c r="BO18" s="162"/>
      <c r="BP18" s="162"/>
      <c r="BQ18" s="162"/>
      <c r="BR18" s="162"/>
      <c r="BS18" s="162"/>
      <c r="BT18" s="162"/>
      <c r="BU18" s="162"/>
      <c r="BV18" s="162"/>
      <c r="BW18" s="162"/>
      <c r="BX18" s="162"/>
      <c r="BY18" s="162"/>
      <c r="BZ18" s="163"/>
      <c r="CA18" s="195">
        <f>IF(OR(BM23="",BM23=DP45),"",IF(AND(DP50="〇",OR(DQ50="〇",DQ50="")),"〇",""))</f>
      </c>
      <c r="CB18" s="196"/>
      <c r="CC18" s="196"/>
      <c r="CD18" s="196"/>
      <c r="CE18" s="197"/>
      <c r="CF18" s="463" t="s">
        <v>69</v>
      </c>
      <c r="CG18" s="464"/>
      <c r="CH18" s="464"/>
      <c r="CI18" s="464"/>
      <c r="CJ18" s="465"/>
      <c r="CK18" s="206">
        <f>IF(OR(BM23="",BM23=DP45),"",IF(OR(DP50="×",DQ50="×"),"〇",""))</f>
      </c>
      <c r="CL18" s="196"/>
      <c r="CM18" s="196"/>
      <c r="CN18" s="196"/>
      <c r="CO18" s="207"/>
      <c r="CP18" s="498" t="s">
        <v>214</v>
      </c>
      <c r="CQ18" s="224"/>
      <c r="CR18" s="225"/>
      <c r="CS18" s="31"/>
      <c r="CT18" s="31"/>
      <c r="CU18" s="31"/>
      <c r="CV18" s="31"/>
      <c r="CW18" s="31"/>
      <c r="CX18" s="31"/>
      <c r="CY18" s="31"/>
      <c r="CZ18" s="31"/>
      <c r="DA18" s="31"/>
      <c r="DB18" s="31"/>
      <c r="DH18" s="12"/>
      <c r="DI18" s="12"/>
    </row>
    <row r="19" spans="5:116" ht="7.5" customHeight="1">
      <c r="E19" s="181"/>
      <c r="F19" s="182"/>
      <c r="G19" s="173"/>
      <c r="H19" s="174"/>
      <c r="I19" s="174"/>
      <c r="J19" s="174"/>
      <c r="K19" s="174"/>
      <c r="L19" s="174"/>
      <c r="M19" s="175"/>
      <c r="N19" s="164"/>
      <c r="O19" s="165"/>
      <c r="P19" s="165"/>
      <c r="Q19" s="165"/>
      <c r="R19" s="165"/>
      <c r="S19" s="165"/>
      <c r="T19" s="165"/>
      <c r="U19" s="165"/>
      <c r="V19" s="165"/>
      <c r="W19" s="165"/>
      <c r="X19" s="165"/>
      <c r="Y19" s="166"/>
      <c r="Z19" s="164"/>
      <c r="AA19" s="165"/>
      <c r="AB19" s="165"/>
      <c r="AC19" s="165"/>
      <c r="AD19" s="165"/>
      <c r="AE19" s="165"/>
      <c r="AF19" s="165"/>
      <c r="AG19" s="165"/>
      <c r="AH19" s="165"/>
      <c r="AI19" s="165"/>
      <c r="AJ19" s="165"/>
      <c r="AK19" s="165"/>
      <c r="AL19" s="165"/>
      <c r="AM19" s="166"/>
      <c r="AN19" s="173"/>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5"/>
      <c r="BL19" s="164"/>
      <c r="BM19" s="165"/>
      <c r="BN19" s="165"/>
      <c r="BO19" s="165"/>
      <c r="BP19" s="165"/>
      <c r="BQ19" s="165"/>
      <c r="BR19" s="165"/>
      <c r="BS19" s="165"/>
      <c r="BT19" s="165"/>
      <c r="BU19" s="165"/>
      <c r="BV19" s="165"/>
      <c r="BW19" s="165"/>
      <c r="BX19" s="165"/>
      <c r="BY19" s="165"/>
      <c r="BZ19" s="166"/>
      <c r="CA19" s="198"/>
      <c r="CB19" s="199"/>
      <c r="CC19" s="199"/>
      <c r="CD19" s="199"/>
      <c r="CE19" s="200"/>
      <c r="CF19" s="466"/>
      <c r="CG19" s="467"/>
      <c r="CH19" s="467"/>
      <c r="CI19" s="467"/>
      <c r="CJ19" s="468"/>
      <c r="CK19" s="208"/>
      <c r="CL19" s="199"/>
      <c r="CM19" s="199"/>
      <c r="CN19" s="199"/>
      <c r="CO19" s="209"/>
      <c r="CP19" s="499"/>
      <c r="CQ19" s="226"/>
      <c r="CR19" s="227"/>
      <c r="CS19" s="31"/>
      <c r="CT19" s="31"/>
      <c r="CU19" s="31"/>
      <c r="CV19" s="31"/>
      <c r="CW19" s="31"/>
      <c r="CX19" s="31"/>
      <c r="CY19" s="31"/>
      <c r="CZ19" s="31"/>
      <c r="DA19" s="31"/>
      <c r="DB19" s="31"/>
      <c r="DH19" s="5"/>
      <c r="DI19" s="5"/>
      <c r="DK19" s="13"/>
      <c r="DL19" s="13"/>
    </row>
    <row r="20" spans="5:118" ht="7.5" customHeight="1">
      <c r="E20" s="181"/>
      <c r="F20" s="182"/>
      <c r="G20" s="173"/>
      <c r="H20" s="174"/>
      <c r="I20" s="174"/>
      <c r="J20" s="174"/>
      <c r="K20" s="174"/>
      <c r="L20" s="174"/>
      <c r="M20" s="175"/>
      <c r="N20" s="164"/>
      <c r="O20" s="165"/>
      <c r="P20" s="165"/>
      <c r="Q20" s="165"/>
      <c r="R20" s="165"/>
      <c r="S20" s="165"/>
      <c r="T20" s="165"/>
      <c r="U20" s="165"/>
      <c r="V20" s="165"/>
      <c r="W20" s="165"/>
      <c r="X20" s="165"/>
      <c r="Y20" s="166"/>
      <c r="Z20" s="164"/>
      <c r="AA20" s="165"/>
      <c r="AB20" s="165"/>
      <c r="AC20" s="165"/>
      <c r="AD20" s="165"/>
      <c r="AE20" s="165"/>
      <c r="AF20" s="165"/>
      <c r="AG20" s="165"/>
      <c r="AH20" s="165"/>
      <c r="AI20" s="165"/>
      <c r="AJ20" s="165"/>
      <c r="AK20" s="165"/>
      <c r="AL20" s="165"/>
      <c r="AM20" s="166"/>
      <c r="AN20" s="173"/>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5"/>
      <c r="BL20" s="164"/>
      <c r="BM20" s="165"/>
      <c r="BN20" s="165"/>
      <c r="BO20" s="165"/>
      <c r="BP20" s="165"/>
      <c r="BQ20" s="165"/>
      <c r="BR20" s="165"/>
      <c r="BS20" s="165"/>
      <c r="BT20" s="165"/>
      <c r="BU20" s="165"/>
      <c r="BV20" s="165"/>
      <c r="BW20" s="165"/>
      <c r="BX20" s="165"/>
      <c r="BY20" s="165"/>
      <c r="BZ20" s="166"/>
      <c r="CA20" s="198"/>
      <c r="CB20" s="199"/>
      <c r="CC20" s="199"/>
      <c r="CD20" s="199"/>
      <c r="CE20" s="200"/>
      <c r="CF20" s="466"/>
      <c r="CG20" s="467"/>
      <c r="CH20" s="467"/>
      <c r="CI20" s="467"/>
      <c r="CJ20" s="468"/>
      <c r="CK20" s="208"/>
      <c r="CL20" s="199"/>
      <c r="CM20" s="199"/>
      <c r="CN20" s="199"/>
      <c r="CO20" s="209"/>
      <c r="CP20" s="499"/>
      <c r="CQ20" s="226"/>
      <c r="CR20" s="227"/>
      <c r="CS20" s="31"/>
      <c r="CT20" s="31"/>
      <c r="CU20" s="31"/>
      <c r="CV20" s="31"/>
      <c r="CW20" s="31"/>
      <c r="CX20" s="31"/>
      <c r="CY20" s="31"/>
      <c r="CZ20" s="31"/>
      <c r="DA20" s="31"/>
      <c r="DB20" s="31"/>
      <c r="DH20" s="5"/>
      <c r="DI20" s="5"/>
      <c r="DN20" s="7"/>
    </row>
    <row r="21" spans="3:118" ht="7.5" customHeight="1">
      <c r="C21" s="4"/>
      <c r="D21" s="4"/>
      <c r="E21" s="181"/>
      <c r="F21" s="182"/>
      <c r="G21" s="173"/>
      <c r="H21" s="174"/>
      <c r="I21" s="174"/>
      <c r="J21" s="174"/>
      <c r="K21" s="174"/>
      <c r="L21" s="174"/>
      <c r="M21" s="175"/>
      <c r="N21" s="164"/>
      <c r="O21" s="165"/>
      <c r="P21" s="165"/>
      <c r="Q21" s="165"/>
      <c r="R21" s="165"/>
      <c r="S21" s="165"/>
      <c r="T21" s="165"/>
      <c r="U21" s="165"/>
      <c r="V21" s="165"/>
      <c r="W21" s="165"/>
      <c r="X21" s="165"/>
      <c r="Y21" s="166"/>
      <c r="Z21" s="164"/>
      <c r="AA21" s="165"/>
      <c r="AB21" s="165"/>
      <c r="AC21" s="165"/>
      <c r="AD21" s="165"/>
      <c r="AE21" s="165"/>
      <c r="AF21" s="165"/>
      <c r="AG21" s="165"/>
      <c r="AH21" s="165"/>
      <c r="AI21" s="165"/>
      <c r="AJ21" s="165"/>
      <c r="AK21" s="165"/>
      <c r="AL21" s="165"/>
      <c r="AM21" s="166"/>
      <c r="AN21" s="316" t="s">
        <v>86</v>
      </c>
      <c r="AO21" s="194"/>
      <c r="AP21" s="194"/>
      <c r="AQ21" s="194"/>
      <c r="AR21" s="194"/>
      <c r="AS21" s="194"/>
      <c r="AT21" s="194"/>
      <c r="AU21" s="194"/>
      <c r="AV21" s="332">
        <f>IF(OR(BE7="",BE7=DK28),"",IF(BE7=DK29,VLOOKUP(BP7,DO46:DQ47,2,FALSE),VLOOKUP(BP7,DO48:DQ49,2,FALSE)))</f>
      </c>
      <c r="AW21" s="332"/>
      <c r="AX21" s="332"/>
      <c r="AY21" s="332"/>
      <c r="AZ21" s="332"/>
      <c r="BA21" s="332"/>
      <c r="BB21" s="332"/>
      <c r="BC21" s="332"/>
      <c r="BD21" s="332"/>
      <c r="BE21" s="332"/>
      <c r="BF21" s="332"/>
      <c r="BG21" s="332"/>
      <c r="BH21" s="332"/>
      <c r="BI21" s="332"/>
      <c r="BJ21" s="332"/>
      <c r="BK21" s="75"/>
      <c r="BL21" s="152" t="s">
        <v>86</v>
      </c>
      <c r="BM21" s="153"/>
      <c r="BN21" s="153"/>
      <c r="BO21" s="153"/>
      <c r="BP21" s="153"/>
      <c r="BQ21" s="153"/>
      <c r="BR21" s="153"/>
      <c r="BS21" s="153"/>
      <c r="BT21" s="79"/>
      <c r="BU21" s="79"/>
      <c r="BV21" s="79"/>
      <c r="BW21" s="79"/>
      <c r="BX21" s="59"/>
      <c r="BY21" s="59"/>
      <c r="BZ21" s="77"/>
      <c r="CA21" s="198"/>
      <c r="CB21" s="199"/>
      <c r="CC21" s="199"/>
      <c r="CD21" s="199"/>
      <c r="CE21" s="200"/>
      <c r="CF21" s="466"/>
      <c r="CG21" s="467"/>
      <c r="CH21" s="467"/>
      <c r="CI21" s="467"/>
      <c r="CJ21" s="468"/>
      <c r="CK21" s="208"/>
      <c r="CL21" s="199"/>
      <c r="CM21" s="199"/>
      <c r="CN21" s="199"/>
      <c r="CO21" s="209"/>
      <c r="CP21" s="499"/>
      <c r="CQ21" s="226"/>
      <c r="CR21" s="227"/>
      <c r="CS21" s="31"/>
      <c r="CT21" s="31"/>
      <c r="CU21" s="31"/>
      <c r="CV21" s="31"/>
      <c r="CW21" s="31"/>
      <c r="CX21" s="31"/>
      <c r="CY21" s="31"/>
      <c r="CZ21" s="31"/>
      <c r="DA21" s="31"/>
      <c r="DB21" s="31"/>
      <c r="DH21" s="5"/>
      <c r="DI21" s="5"/>
      <c r="DK21" s="13"/>
      <c r="DL21" s="13"/>
      <c r="DN21" s="7"/>
    </row>
    <row r="22" spans="3:118" ht="7.5" customHeight="1">
      <c r="C22" s="4"/>
      <c r="D22" s="4"/>
      <c r="E22" s="181"/>
      <c r="F22" s="182"/>
      <c r="G22" s="173"/>
      <c r="H22" s="174"/>
      <c r="I22" s="174"/>
      <c r="J22" s="174"/>
      <c r="K22" s="174"/>
      <c r="L22" s="174"/>
      <c r="M22" s="175"/>
      <c r="N22" s="164"/>
      <c r="O22" s="165"/>
      <c r="P22" s="165"/>
      <c r="Q22" s="165"/>
      <c r="R22" s="165"/>
      <c r="S22" s="165"/>
      <c r="T22" s="165"/>
      <c r="U22" s="165"/>
      <c r="V22" s="165"/>
      <c r="W22" s="165"/>
      <c r="X22" s="165"/>
      <c r="Y22" s="166"/>
      <c r="Z22" s="164"/>
      <c r="AA22" s="165"/>
      <c r="AB22" s="165"/>
      <c r="AC22" s="165"/>
      <c r="AD22" s="165"/>
      <c r="AE22" s="165"/>
      <c r="AF22" s="165"/>
      <c r="AG22" s="165"/>
      <c r="AH22" s="165"/>
      <c r="AI22" s="165"/>
      <c r="AJ22" s="165"/>
      <c r="AK22" s="165"/>
      <c r="AL22" s="165"/>
      <c r="AM22" s="166"/>
      <c r="AN22" s="316"/>
      <c r="AO22" s="194"/>
      <c r="AP22" s="194"/>
      <c r="AQ22" s="194"/>
      <c r="AR22" s="194"/>
      <c r="AS22" s="194"/>
      <c r="AT22" s="194"/>
      <c r="AU22" s="194"/>
      <c r="AV22" s="332"/>
      <c r="AW22" s="332"/>
      <c r="AX22" s="332"/>
      <c r="AY22" s="332"/>
      <c r="AZ22" s="332"/>
      <c r="BA22" s="332"/>
      <c r="BB22" s="332"/>
      <c r="BC22" s="332"/>
      <c r="BD22" s="332"/>
      <c r="BE22" s="332"/>
      <c r="BF22" s="332"/>
      <c r="BG22" s="332"/>
      <c r="BH22" s="332"/>
      <c r="BI22" s="332"/>
      <c r="BJ22" s="332"/>
      <c r="BK22" s="75"/>
      <c r="BL22" s="152"/>
      <c r="BM22" s="153"/>
      <c r="BN22" s="153"/>
      <c r="BO22" s="153"/>
      <c r="BP22" s="153"/>
      <c r="BQ22" s="153"/>
      <c r="BR22" s="153"/>
      <c r="BS22" s="153"/>
      <c r="BT22" s="79"/>
      <c r="BU22" s="79"/>
      <c r="BV22" s="79"/>
      <c r="BW22" s="79"/>
      <c r="BX22" s="59"/>
      <c r="BY22" s="59"/>
      <c r="BZ22" s="77"/>
      <c r="CA22" s="198"/>
      <c r="CB22" s="199"/>
      <c r="CC22" s="199"/>
      <c r="CD22" s="199"/>
      <c r="CE22" s="200"/>
      <c r="CF22" s="466"/>
      <c r="CG22" s="467"/>
      <c r="CH22" s="467"/>
      <c r="CI22" s="467"/>
      <c r="CJ22" s="468"/>
      <c r="CK22" s="208"/>
      <c r="CL22" s="199"/>
      <c r="CM22" s="199"/>
      <c r="CN22" s="199"/>
      <c r="CO22" s="209"/>
      <c r="CP22" s="499"/>
      <c r="CQ22" s="226"/>
      <c r="CR22" s="227"/>
      <c r="CS22" s="31"/>
      <c r="CT22" s="472" t="s">
        <v>141</v>
      </c>
      <c r="CU22" s="473"/>
      <c r="CV22" s="473"/>
      <c r="CW22" s="473"/>
      <c r="CX22" s="473"/>
      <c r="CY22" s="473"/>
      <c r="CZ22" s="473"/>
      <c r="DA22" s="473"/>
      <c r="DB22" s="474"/>
      <c r="DH22" s="5"/>
      <c r="DI22" s="5"/>
      <c r="DK22" s="13"/>
      <c r="DL22" s="13"/>
      <c r="DN22" s="7"/>
    </row>
    <row r="23" spans="3:118" ht="7.5" customHeight="1">
      <c r="C23" s="4"/>
      <c r="D23" s="4"/>
      <c r="E23" s="181"/>
      <c r="F23" s="182"/>
      <c r="G23" s="173"/>
      <c r="H23" s="174"/>
      <c r="I23" s="174"/>
      <c r="J23" s="174"/>
      <c r="K23" s="174"/>
      <c r="L23" s="174"/>
      <c r="M23" s="175"/>
      <c r="N23" s="164"/>
      <c r="O23" s="165"/>
      <c r="P23" s="165"/>
      <c r="Q23" s="165"/>
      <c r="R23" s="165"/>
      <c r="S23" s="165"/>
      <c r="T23" s="165"/>
      <c r="U23" s="165"/>
      <c r="V23" s="165"/>
      <c r="W23" s="165"/>
      <c r="X23" s="165"/>
      <c r="Y23" s="166"/>
      <c r="Z23" s="164"/>
      <c r="AA23" s="165"/>
      <c r="AB23" s="165"/>
      <c r="AC23" s="165"/>
      <c r="AD23" s="165"/>
      <c r="AE23" s="165"/>
      <c r="AF23" s="165"/>
      <c r="AG23" s="165"/>
      <c r="AH23" s="165"/>
      <c r="AI23" s="165"/>
      <c r="AJ23" s="165"/>
      <c r="AK23" s="165"/>
      <c r="AL23" s="165"/>
      <c r="AM23" s="166"/>
      <c r="AN23" s="316">
        <f>IF(BE7=DN48,DQ45,"")</f>
      </c>
      <c r="AO23" s="194"/>
      <c r="AP23" s="194"/>
      <c r="AQ23" s="194"/>
      <c r="AR23" s="194"/>
      <c r="AS23" s="194"/>
      <c r="AT23" s="194"/>
      <c r="AU23" s="194"/>
      <c r="AV23" s="332">
        <f>IF(OR(BE7=DK28,BE7=DK29),"",IF(BE7=DK30,VLOOKUP(BP7,DO48:DQ49,3,FALSE),""))</f>
      </c>
      <c r="AW23" s="332"/>
      <c r="AX23" s="332"/>
      <c r="AY23" s="332"/>
      <c r="AZ23" s="332"/>
      <c r="BA23" s="332"/>
      <c r="BB23" s="332"/>
      <c r="BC23" s="332"/>
      <c r="BD23" s="332"/>
      <c r="BE23" s="332"/>
      <c r="BF23" s="332"/>
      <c r="BG23" s="332"/>
      <c r="BH23" s="332"/>
      <c r="BI23" s="332"/>
      <c r="BJ23" s="332"/>
      <c r="BK23" s="75"/>
      <c r="BL23" s="76"/>
      <c r="BM23" s="541"/>
      <c r="BN23" s="541"/>
      <c r="BO23" s="541"/>
      <c r="BP23" s="541"/>
      <c r="BQ23" s="541"/>
      <c r="BR23" s="541"/>
      <c r="BS23" s="541"/>
      <c r="BT23" s="541"/>
      <c r="BU23" s="541"/>
      <c r="BV23" s="541"/>
      <c r="BW23" s="541"/>
      <c r="BX23" s="541"/>
      <c r="BY23" s="541"/>
      <c r="BZ23" s="77"/>
      <c r="CA23" s="198"/>
      <c r="CB23" s="199"/>
      <c r="CC23" s="199"/>
      <c r="CD23" s="199"/>
      <c r="CE23" s="200"/>
      <c r="CF23" s="466"/>
      <c r="CG23" s="467"/>
      <c r="CH23" s="467"/>
      <c r="CI23" s="467"/>
      <c r="CJ23" s="468"/>
      <c r="CK23" s="208"/>
      <c r="CL23" s="199"/>
      <c r="CM23" s="199"/>
      <c r="CN23" s="199"/>
      <c r="CO23" s="209"/>
      <c r="CP23" s="499"/>
      <c r="CQ23" s="226"/>
      <c r="CR23" s="227"/>
      <c r="CS23" s="31"/>
      <c r="CT23" s="475"/>
      <c r="CU23" s="476"/>
      <c r="CV23" s="476"/>
      <c r="CW23" s="476"/>
      <c r="CX23" s="476"/>
      <c r="CY23" s="476"/>
      <c r="CZ23" s="476"/>
      <c r="DA23" s="476"/>
      <c r="DB23" s="477"/>
      <c r="DH23" s="5"/>
      <c r="DI23" s="5"/>
      <c r="DK23" s="13"/>
      <c r="DL23" s="13"/>
      <c r="DN23" s="7"/>
    </row>
    <row r="24" spans="3:118" ht="7.5" customHeight="1">
      <c r="C24" s="4"/>
      <c r="D24" s="4"/>
      <c r="E24" s="181"/>
      <c r="F24" s="182"/>
      <c r="G24" s="173"/>
      <c r="H24" s="174"/>
      <c r="I24" s="174"/>
      <c r="J24" s="174"/>
      <c r="K24" s="174"/>
      <c r="L24" s="174"/>
      <c r="M24" s="175"/>
      <c r="N24" s="164"/>
      <c r="O24" s="165"/>
      <c r="P24" s="165"/>
      <c r="Q24" s="165"/>
      <c r="R24" s="165"/>
      <c r="S24" s="165"/>
      <c r="T24" s="165"/>
      <c r="U24" s="165"/>
      <c r="V24" s="165"/>
      <c r="W24" s="165"/>
      <c r="X24" s="165"/>
      <c r="Y24" s="166"/>
      <c r="Z24" s="164"/>
      <c r="AA24" s="165"/>
      <c r="AB24" s="165"/>
      <c r="AC24" s="165"/>
      <c r="AD24" s="165"/>
      <c r="AE24" s="165"/>
      <c r="AF24" s="165"/>
      <c r="AG24" s="165"/>
      <c r="AH24" s="165"/>
      <c r="AI24" s="165"/>
      <c r="AJ24" s="165"/>
      <c r="AK24" s="165"/>
      <c r="AL24" s="165"/>
      <c r="AM24" s="166"/>
      <c r="AN24" s="316"/>
      <c r="AO24" s="194"/>
      <c r="AP24" s="194"/>
      <c r="AQ24" s="194"/>
      <c r="AR24" s="194"/>
      <c r="AS24" s="194"/>
      <c r="AT24" s="194"/>
      <c r="AU24" s="194"/>
      <c r="AV24" s="332"/>
      <c r="AW24" s="332"/>
      <c r="AX24" s="332"/>
      <c r="AY24" s="332"/>
      <c r="AZ24" s="332"/>
      <c r="BA24" s="332"/>
      <c r="BB24" s="332"/>
      <c r="BC24" s="332"/>
      <c r="BD24" s="332"/>
      <c r="BE24" s="332"/>
      <c r="BF24" s="332"/>
      <c r="BG24" s="332"/>
      <c r="BH24" s="332"/>
      <c r="BI24" s="332"/>
      <c r="BJ24" s="332"/>
      <c r="BK24" s="75"/>
      <c r="BL24" s="76"/>
      <c r="BM24" s="541"/>
      <c r="BN24" s="541"/>
      <c r="BO24" s="541"/>
      <c r="BP24" s="541"/>
      <c r="BQ24" s="541"/>
      <c r="BR24" s="541"/>
      <c r="BS24" s="541"/>
      <c r="BT24" s="541"/>
      <c r="BU24" s="541"/>
      <c r="BV24" s="541"/>
      <c r="BW24" s="541"/>
      <c r="BX24" s="541"/>
      <c r="BY24" s="541"/>
      <c r="BZ24" s="77"/>
      <c r="CA24" s="198"/>
      <c r="CB24" s="199"/>
      <c r="CC24" s="199"/>
      <c r="CD24" s="199"/>
      <c r="CE24" s="200"/>
      <c r="CF24" s="466"/>
      <c r="CG24" s="467"/>
      <c r="CH24" s="467"/>
      <c r="CI24" s="467"/>
      <c r="CJ24" s="468"/>
      <c r="CK24" s="208"/>
      <c r="CL24" s="199"/>
      <c r="CM24" s="199"/>
      <c r="CN24" s="199"/>
      <c r="CO24" s="209"/>
      <c r="CP24" s="499"/>
      <c r="CQ24" s="226"/>
      <c r="CR24" s="227"/>
      <c r="CS24" s="31"/>
      <c r="CT24" s="447" t="s">
        <v>142</v>
      </c>
      <c r="CU24" s="447" t="s">
        <v>143</v>
      </c>
      <c r="CV24" s="447" t="s">
        <v>144</v>
      </c>
      <c r="CW24" s="492" t="s">
        <v>145</v>
      </c>
      <c r="CX24" s="492" t="s">
        <v>180</v>
      </c>
      <c r="CY24" s="492" t="s">
        <v>181</v>
      </c>
      <c r="CZ24" s="518" t="s">
        <v>146</v>
      </c>
      <c r="DA24" s="519"/>
      <c r="DB24" s="520"/>
      <c r="DH24" s="5"/>
      <c r="DI24" s="5"/>
      <c r="DK24" s="13"/>
      <c r="DL24" s="13"/>
      <c r="DN24" s="7"/>
    </row>
    <row r="25" spans="3:118" ht="7.5" customHeight="1" thickBot="1">
      <c r="C25" s="4"/>
      <c r="D25" s="4"/>
      <c r="E25" s="181"/>
      <c r="F25" s="182"/>
      <c r="G25" s="173"/>
      <c r="H25" s="174"/>
      <c r="I25" s="174"/>
      <c r="J25" s="174"/>
      <c r="K25" s="174"/>
      <c r="L25" s="174"/>
      <c r="M25" s="175"/>
      <c r="N25" s="164"/>
      <c r="O25" s="165"/>
      <c r="P25" s="165"/>
      <c r="Q25" s="165"/>
      <c r="R25" s="165"/>
      <c r="S25" s="165"/>
      <c r="T25" s="165"/>
      <c r="U25" s="165"/>
      <c r="V25" s="165"/>
      <c r="W25" s="165"/>
      <c r="X25" s="165"/>
      <c r="Y25" s="166"/>
      <c r="Z25" s="164"/>
      <c r="AA25" s="165"/>
      <c r="AB25" s="165"/>
      <c r="AC25" s="165"/>
      <c r="AD25" s="165"/>
      <c r="AE25" s="165"/>
      <c r="AF25" s="165"/>
      <c r="AG25" s="165"/>
      <c r="AH25" s="165"/>
      <c r="AI25" s="165"/>
      <c r="AJ25" s="165"/>
      <c r="AK25" s="165"/>
      <c r="AL25" s="165"/>
      <c r="AM25" s="166"/>
      <c r="AN25" s="73"/>
      <c r="AO25" s="74"/>
      <c r="AP25" s="74"/>
      <c r="AQ25" s="74"/>
      <c r="AR25" s="74"/>
      <c r="AS25" s="74"/>
      <c r="AT25" s="74"/>
      <c r="AU25" s="74"/>
      <c r="AV25" s="80"/>
      <c r="AW25" s="80"/>
      <c r="AX25" s="80"/>
      <c r="AY25" s="80"/>
      <c r="AZ25" s="80"/>
      <c r="BA25" s="80"/>
      <c r="BB25" s="80"/>
      <c r="BC25" s="80"/>
      <c r="BD25" s="80"/>
      <c r="BE25" s="80"/>
      <c r="BF25" s="80"/>
      <c r="BG25" s="80"/>
      <c r="BH25" s="80"/>
      <c r="BI25" s="80"/>
      <c r="BJ25" s="80"/>
      <c r="BK25" s="75"/>
      <c r="BL25" s="78"/>
      <c r="BM25" s="204"/>
      <c r="BN25" s="204"/>
      <c r="BO25" s="204"/>
      <c r="BP25" s="204"/>
      <c r="BQ25" s="204"/>
      <c r="BR25" s="204"/>
      <c r="BS25" s="204"/>
      <c r="BT25" s="204"/>
      <c r="BU25" s="204"/>
      <c r="BV25" s="204"/>
      <c r="BW25" s="204"/>
      <c r="BX25" s="204"/>
      <c r="BY25" s="204"/>
      <c r="BZ25" s="81"/>
      <c r="CA25" s="198"/>
      <c r="CB25" s="199"/>
      <c r="CC25" s="199"/>
      <c r="CD25" s="199"/>
      <c r="CE25" s="200"/>
      <c r="CF25" s="466"/>
      <c r="CG25" s="467"/>
      <c r="CH25" s="467"/>
      <c r="CI25" s="467"/>
      <c r="CJ25" s="468"/>
      <c r="CK25" s="208"/>
      <c r="CL25" s="199"/>
      <c r="CM25" s="199"/>
      <c r="CN25" s="199"/>
      <c r="CO25" s="209"/>
      <c r="CP25" s="499"/>
      <c r="CQ25" s="226"/>
      <c r="CR25" s="227"/>
      <c r="CS25" s="31"/>
      <c r="CT25" s="491"/>
      <c r="CU25" s="491"/>
      <c r="CV25" s="491"/>
      <c r="CW25" s="493"/>
      <c r="CX25" s="493"/>
      <c r="CY25" s="493"/>
      <c r="CZ25" s="521"/>
      <c r="DA25" s="522"/>
      <c r="DB25" s="523"/>
      <c r="DH25" s="5"/>
      <c r="DI25" s="5"/>
      <c r="DK25" s="13"/>
      <c r="DL25" s="13"/>
      <c r="DN25" s="7"/>
    </row>
    <row r="26" spans="3:118" ht="7.5" customHeight="1">
      <c r="C26" s="4"/>
      <c r="D26" s="4"/>
      <c r="E26" s="183"/>
      <c r="F26" s="184"/>
      <c r="G26" s="176"/>
      <c r="H26" s="177"/>
      <c r="I26" s="177"/>
      <c r="J26" s="177"/>
      <c r="K26" s="177"/>
      <c r="L26" s="177"/>
      <c r="M26" s="178"/>
      <c r="N26" s="167"/>
      <c r="O26" s="168"/>
      <c r="P26" s="168"/>
      <c r="Q26" s="168"/>
      <c r="R26" s="168"/>
      <c r="S26" s="168"/>
      <c r="T26" s="168"/>
      <c r="U26" s="168"/>
      <c r="V26" s="168"/>
      <c r="W26" s="168"/>
      <c r="X26" s="168"/>
      <c r="Y26" s="169"/>
      <c r="Z26" s="167"/>
      <c r="AA26" s="168"/>
      <c r="AB26" s="168"/>
      <c r="AC26" s="168"/>
      <c r="AD26" s="168"/>
      <c r="AE26" s="168"/>
      <c r="AF26" s="168"/>
      <c r="AG26" s="168"/>
      <c r="AH26" s="168"/>
      <c r="AI26" s="168"/>
      <c r="AJ26" s="168"/>
      <c r="AK26" s="168"/>
      <c r="AL26" s="168"/>
      <c r="AM26" s="169"/>
      <c r="AN26" s="82"/>
      <c r="AO26" s="83"/>
      <c r="AP26" s="83"/>
      <c r="AQ26" s="83"/>
      <c r="AR26" s="83"/>
      <c r="AS26" s="83"/>
      <c r="AT26" s="83"/>
      <c r="AU26" s="83"/>
      <c r="AV26" s="87"/>
      <c r="AW26" s="87"/>
      <c r="AX26" s="87"/>
      <c r="AY26" s="87"/>
      <c r="AZ26" s="87"/>
      <c r="BA26" s="87"/>
      <c r="BB26" s="87"/>
      <c r="BC26" s="87"/>
      <c r="BD26" s="87"/>
      <c r="BE26" s="87"/>
      <c r="BF26" s="87"/>
      <c r="BG26" s="87"/>
      <c r="BH26" s="87"/>
      <c r="BI26" s="87"/>
      <c r="BJ26" s="87"/>
      <c r="BK26" s="75"/>
      <c r="BL26" s="78"/>
      <c r="BM26" s="205"/>
      <c r="BN26" s="205"/>
      <c r="BO26" s="205"/>
      <c r="BP26" s="205"/>
      <c r="BQ26" s="205"/>
      <c r="BR26" s="205"/>
      <c r="BS26" s="205"/>
      <c r="BT26" s="205"/>
      <c r="BU26" s="205"/>
      <c r="BV26" s="205"/>
      <c r="BW26" s="205"/>
      <c r="BX26" s="205"/>
      <c r="BY26" s="205"/>
      <c r="BZ26" s="81"/>
      <c r="CA26" s="201"/>
      <c r="CB26" s="202"/>
      <c r="CC26" s="202"/>
      <c r="CD26" s="202"/>
      <c r="CE26" s="203"/>
      <c r="CF26" s="469"/>
      <c r="CG26" s="470"/>
      <c r="CH26" s="470"/>
      <c r="CI26" s="470"/>
      <c r="CJ26" s="471"/>
      <c r="CK26" s="210"/>
      <c r="CL26" s="202"/>
      <c r="CM26" s="202"/>
      <c r="CN26" s="202"/>
      <c r="CO26" s="211"/>
      <c r="CP26" s="500"/>
      <c r="CQ26" s="228"/>
      <c r="CR26" s="229"/>
      <c r="CS26" s="31"/>
      <c r="CT26" s="501" t="s">
        <v>149</v>
      </c>
      <c r="CU26" s="502" t="s">
        <v>147</v>
      </c>
      <c r="CV26" s="504" t="s">
        <v>175</v>
      </c>
      <c r="CW26" s="504" t="s">
        <v>172</v>
      </c>
      <c r="CX26" s="502">
        <v>628.3</v>
      </c>
      <c r="CY26" s="502">
        <v>3.5</v>
      </c>
      <c r="CZ26" s="511"/>
      <c r="DA26" s="512"/>
      <c r="DB26" s="513"/>
      <c r="DH26" s="5"/>
      <c r="DI26" s="5"/>
      <c r="DK26" s="13"/>
      <c r="DL26" s="13"/>
      <c r="DN26" s="7"/>
    </row>
    <row r="27" spans="3:118" ht="7.5" customHeight="1">
      <c r="C27" s="4"/>
      <c r="D27" s="4"/>
      <c r="E27" s="179" t="s">
        <v>106</v>
      </c>
      <c r="F27" s="180"/>
      <c r="G27" s="337" t="s">
        <v>35</v>
      </c>
      <c r="H27" s="338"/>
      <c r="I27" s="338"/>
      <c r="J27" s="338"/>
      <c r="K27" s="338"/>
      <c r="L27" s="338"/>
      <c r="M27" s="339"/>
      <c r="N27" s="170" t="s">
        <v>22</v>
      </c>
      <c r="O27" s="171"/>
      <c r="P27" s="171"/>
      <c r="Q27" s="171"/>
      <c r="R27" s="171"/>
      <c r="S27" s="171"/>
      <c r="T27" s="171"/>
      <c r="U27" s="171"/>
      <c r="V27" s="171"/>
      <c r="W27" s="171"/>
      <c r="X27" s="171"/>
      <c r="Y27" s="172"/>
      <c r="Z27" s="170" t="s">
        <v>237</v>
      </c>
      <c r="AA27" s="171"/>
      <c r="AB27" s="171"/>
      <c r="AC27" s="171"/>
      <c r="AD27" s="171"/>
      <c r="AE27" s="171"/>
      <c r="AF27" s="171"/>
      <c r="AG27" s="171"/>
      <c r="AH27" s="171"/>
      <c r="AI27" s="171"/>
      <c r="AJ27" s="171"/>
      <c r="AK27" s="171"/>
      <c r="AL27" s="171"/>
      <c r="AM27" s="172"/>
      <c r="AN27" s="232" t="s">
        <v>239</v>
      </c>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4"/>
      <c r="BL27" s="88"/>
      <c r="BM27" s="71"/>
      <c r="BN27" s="71"/>
      <c r="BO27" s="71"/>
      <c r="BP27" s="71"/>
      <c r="BQ27" s="71"/>
      <c r="BR27" s="71"/>
      <c r="BS27" s="71"/>
      <c r="BT27" s="71"/>
      <c r="BU27" s="71"/>
      <c r="BV27" s="71"/>
      <c r="BW27" s="71"/>
      <c r="BX27" s="71"/>
      <c r="BY27" s="71"/>
      <c r="BZ27" s="72"/>
      <c r="CA27" s="195">
        <f>IF(OR(BM30=DQ28,BM30=""),"",IF(AT30=BM30,"〇",""))</f>
      </c>
      <c r="CB27" s="196"/>
      <c r="CC27" s="196"/>
      <c r="CD27" s="196"/>
      <c r="CE27" s="197"/>
      <c r="CF27" s="206" t="s">
        <v>69</v>
      </c>
      <c r="CG27" s="196"/>
      <c r="CH27" s="196"/>
      <c r="CI27" s="196"/>
      <c r="CJ27" s="197"/>
      <c r="CK27" s="206">
        <f>IF(OR(BM30=DQ28,BM30=""),"",IF(NOT(AT30=BM30),"〇",""))</f>
      </c>
      <c r="CL27" s="196"/>
      <c r="CM27" s="196"/>
      <c r="CN27" s="196"/>
      <c r="CO27" s="207"/>
      <c r="CP27" s="224" t="s">
        <v>213</v>
      </c>
      <c r="CQ27" s="224"/>
      <c r="CR27" s="225"/>
      <c r="CS27" s="31"/>
      <c r="CT27" s="434"/>
      <c r="CU27" s="449"/>
      <c r="CV27" s="446"/>
      <c r="CW27" s="446"/>
      <c r="CX27" s="449"/>
      <c r="CY27" s="449"/>
      <c r="CZ27" s="514"/>
      <c r="DA27" s="515"/>
      <c r="DB27" s="516"/>
      <c r="DH27" s="5"/>
      <c r="DI27" s="5"/>
      <c r="DK27" s="13"/>
      <c r="DL27" s="13"/>
      <c r="DN27" s="7"/>
    </row>
    <row r="28" spans="5:133" ht="7.5" customHeight="1">
      <c r="E28" s="181"/>
      <c r="F28" s="182"/>
      <c r="G28" s="340"/>
      <c r="H28" s="341"/>
      <c r="I28" s="341"/>
      <c r="J28" s="341"/>
      <c r="K28" s="341"/>
      <c r="L28" s="341"/>
      <c r="M28" s="342"/>
      <c r="N28" s="173"/>
      <c r="O28" s="174"/>
      <c r="P28" s="174"/>
      <c r="Q28" s="174"/>
      <c r="R28" s="174"/>
      <c r="S28" s="174"/>
      <c r="T28" s="174"/>
      <c r="U28" s="174"/>
      <c r="V28" s="174"/>
      <c r="W28" s="174"/>
      <c r="X28" s="174"/>
      <c r="Y28" s="175"/>
      <c r="Z28" s="173"/>
      <c r="AA28" s="174"/>
      <c r="AB28" s="174"/>
      <c r="AC28" s="174"/>
      <c r="AD28" s="174"/>
      <c r="AE28" s="174"/>
      <c r="AF28" s="174"/>
      <c r="AG28" s="174"/>
      <c r="AH28" s="174"/>
      <c r="AI28" s="174"/>
      <c r="AJ28" s="174"/>
      <c r="AK28" s="174"/>
      <c r="AL28" s="174"/>
      <c r="AM28" s="175"/>
      <c r="AN28" s="235"/>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7"/>
      <c r="BL28" s="76"/>
      <c r="BM28" s="221" t="s">
        <v>238</v>
      </c>
      <c r="BN28" s="221"/>
      <c r="BO28" s="221"/>
      <c r="BP28" s="221"/>
      <c r="BQ28" s="221"/>
      <c r="BR28" s="221"/>
      <c r="BS28" s="221"/>
      <c r="BT28" s="221"/>
      <c r="BU28" s="221"/>
      <c r="BV28" s="221"/>
      <c r="BW28" s="221"/>
      <c r="BX28" s="221"/>
      <c r="BY28" s="221"/>
      <c r="BZ28" s="77"/>
      <c r="CA28" s="198"/>
      <c r="CB28" s="199"/>
      <c r="CC28" s="199"/>
      <c r="CD28" s="199"/>
      <c r="CE28" s="200"/>
      <c r="CF28" s="208"/>
      <c r="CG28" s="199"/>
      <c r="CH28" s="199"/>
      <c r="CI28" s="199"/>
      <c r="CJ28" s="200"/>
      <c r="CK28" s="208"/>
      <c r="CL28" s="199"/>
      <c r="CM28" s="199"/>
      <c r="CN28" s="199"/>
      <c r="CO28" s="209"/>
      <c r="CP28" s="226"/>
      <c r="CQ28" s="226"/>
      <c r="CR28" s="227"/>
      <c r="CS28" s="31"/>
      <c r="CT28" s="433" t="s">
        <v>149</v>
      </c>
      <c r="CU28" s="447" t="s">
        <v>147</v>
      </c>
      <c r="CV28" s="445" t="s">
        <v>151</v>
      </c>
      <c r="CW28" s="445" t="s">
        <v>176</v>
      </c>
      <c r="CX28" s="447">
        <v>530.1</v>
      </c>
      <c r="CY28" s="447">
        <v>3.5</v>
      </c>
      <c r="CZ28" s="505"/>
      <c r="DA28" s="506"/>
      <c r="DB28" s="507"/>
      <c r="DD28" s="18" t="s">
        <v>55</v>
      </c>
      <c r="DE28" s="17"/>
      <c r="DF28" s="18"/>
      <c r="DG28" s="18"/>
      <c r="DH28" s="18"/>
      <c r="DI28" s="18" t="s">
        <v>38</v>
      </c>
      <c r="DJ28" s="18" t="s">
        <v>39</v>
      </c>
      <c r="DK28" s="18" t="s">
        <v>86</v>
      </c>
      <c r="DL28" s="27"/>
      <c r="DM28" s="6"/>
      <c r="DN28" s="18" t="s">
        <v>75</v>
      </c>
      <c r="DO28" s="18" t="s">
        <v>31</v>
      </c>
      <c r="DP28" s="19" t="s">
        <v>22</v>
      </c>
      <c r="DQ28" s="18" t="s">
        <v>204</v>
      </c>
      <c r="DR28" s="18" t="s">
        <v>72</v>
      </c>
      <c r="DS28" s="20" t="s">
        <v>40</v>
      </c>
      <c r="DT28" s="18" t="s">
        <v>41</v>
      </c>
      <c r="DU28" s="308" t="s">
        <v>42</v>
      </c>
      <c r="DV28" s="309"/>
      <c r="DW28" s="310"/>
      <c r="DX28" s="18" t="s">
        <v>75</v>
      </c>
      <c r="DY28" s="35"/>
      <c r="DZ28" s="35"/>
      <c r="EA28" s="35"/>
      <c r="EB28" s="412"/>
      <c r="EC28" s="413"/>
    </row>
    <row r="29" spans="5:133" ht="7.5" customHeight="1">
      <c r="E29" s="181"/>
      <c r="F29" s="182"/>
      <c r="G29" s="340"/>
      <c r="H29" s="341"/>
      <c r="I29" s="341"/>
      <c r="J29" s="341"/>
      <c r="K29" s="341"/>
      <c r="L29" s="341"/>
      <c r="M29" s="342"/>
      <c r="N29" s="173"/>
      <c r="O29" s="174"/>
      <c r="P29" s="174"/>
      <c r="Q29" s="174"/>
      <c r="R29" s="174"/>
      <c r="S29" s="174"/>
      <c r="T29" s="174"/>
      <c r="U29" s="174"/>
      <c r="V29" s="174"/>
      <c r="W29" s="174"/>
      <c r="X29" s="174"/>
      <c r="Y29" s="175"/>
      <c r="Z29" s="173"/>
      <c r="AA29" s="174"/>
      <c r="AB29" s="174"/>
      <c r="AC29" s="174"/>
      <c r="AD29" s="174"/>
      <c r="AE29" s="174"/>
      <c r="AF29" s="174"/>
      <c r="AG29" s="174"/>
      <c r="AH29" s="174"/>
      <c r="AI29" s="174"/>
      <c r="AJ29" s="174"/>
      <c r="AK29" s="174"/>
      <c r="AL29" s="174"/>
      <c r="AM29" s="175"/>
      <c r="AN29" s="235"/>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7"/>
      <c r="BL29" s="76"/>
      <c r="BM29" s="221"/>
      <c r="BN29" s="221"/>
      <c r="BO29" s="221"/>
      <c r="BP29" s="221"/>
      <c r="BQ29" s="221"/>
      <c r="BR29" s="221"/>
      <c r="BS29" s="221"/>
      <c r="BT29" s="221"/>
      <c r="BU29" s="221"/>
      <c r="BV29" s="221"/>
      <c r="BW29" s="221"/>
      <c r="BX29" s="221"/>
      <c r="BY29" s="221"/>
      <c r="BZ29" s="77"/>
      <c r="CA29" s="198"/>
      <c r="CB29" s="199"/>
      <c r="CC29" s="199"/>
      <c r="CD29" s="199"/>
      <c r="CE29" s="200"/>
      <c r="CF29" s="208"/>
      <c r="CG29" s="199"/>
      <c r="CH29" s="199"/>
      <c r="CI29" s="199"/>
      <c r="CJ29" s="200"/>
      <c r="CK29" s="208"/>
      <c r="CL29" s="199"/>
      <c r="CM29" s="199"/>
      <c r="CN29" s="199"/>
      <c r="CO29" s="209"/>
      <c r="CP29" s="226"/>
      <c r="CQ29" s="226"/>
      <c r="CR29" s="227"/>
      <c r="CS29" s="31"/>
      <c r="CT29" s="434"/>
      <c r="CU29" s="449"/>
      <c r="CV29" s="446"/>
      <c r="CW29" s="446"/>
      <c r="CX29" s="449"/>
      <c r="CY29" s="449"/>
      <c r="CZ29" s="514"/>
      <c r="DA29" s="515"/>
      <c r="DB29" s="516"/>
      <c r="DD29" s="18" t="s">
        <v>44</v>
      </c>
      <c r="DE29" s="18" t="s">
        <v>34</v>
      </c>
      <c r="DF29" s="18">
        <v>1</v>
      </c>
      <c r="DG29" s="18">
        <v>1</v>
      </c>
      <c r="DH29" s="18">
        <v>1</v>
      </c>
      <c r="DI29" s="20"/>
      <c r="DJ29" s="20"/>
      <c r="DK29" s="20" t="s">
        <v>83</v>
      </c>
      <c r="DL29" s="27"/>
      <c r="DM29" s="24"/>
      <c r="DN29" s="18" t="s">
        <v>76</v>
      </c>
      <c r="DO29" s="18" t="s">
        <v>73</v>
      </c>
      <c r="DP29" s="19" t="s">
        <v>74</v>
      </c>
      <c r="DQ29" s="18" t="s">
        <v>77</v>
      </c>
      <c r="DS29" s="20" t="s">
        <v>78</v>
      </c>
      <c r="DT29" s="17">
        <v>300</v>
      </c>
      <c r="DU29" s="18" t="s">
        <v>79</v>
      </c>
      <c r="DV29" s="17">
        <v>-75</v>
      </c>
      <c r="DW29" s="17">
        <v>75</v>
      </c>
      <c r="DX29" s="18" t="s">
        <v>76</v>
      </c>
      <c r="DY29" s="24"/>
      <c r="DZ29" s="24"/>
      <c r="EA29" s="24"/>
      <c r="EB29" s="24"/>
      <c r="EC29" s="24"/>
    </row>
    <row r="30" spans="5:133" ht="7.5" customHeight="1">
      <c r="E30" s="181"/>
      <c r="F30" s="182"/>
      <c r="G30" s="340"/>
      <c r="H30" s="341"/>
      <c r="I30" s="341"/>
      <c r="J30" s="341"/>
      <c r="K30" s="341"/>
      <c r="L30" s="341"/>
      <c r="M30" s="342"/>
      <c r="N30" s="173"/>
      <c r="O30" s="174"/>
      <c r="P30" s="174"/>
      <c r="Q30" s="174"/>
      <c r="R30" s="174"/>
      <c r="S30" s="174"/>
      <c r="T30" s="174"/>
      <c r="U30" s="174"/>
      <c r="V30" s="174"/>
      <c r="W30" s="174"/>
      <c r="X30" s="174"/>
      <c r="Y30" s="175"/>
      <c r="Z30" s="173"/>
      <c r="AA30" s="174"/>
      <c r="AB30" s="174"/>
      <c r="AC30" s="174"/>
      <c r="AD30" s="174"/>
      <c r="AE30" s="174"/>
      <c r="AF30" s="174"/>
      <c r="AG30" s="174"/>
      <c r="AH30" s="174"/>
      <c r="AI30" s="174"/>
      <c r="AJ30" s="174"/>
      <c r="AK30" s="174"/>
      <c r="AL30" s="174"/>
      <c r="AM30" s="175"/>
      <c r="AN30" s="93"/>
      <c r="AO30" s="49"/>
      <c r="AP30" s="153" t="s">
        <v>36</v>
      </c>
      <c r="AQ30" s="153"/>
      <c r="AR30" s="153"/>
      <c r="AS30" s="153"/>
      <c r="AT30" s="330" t="str">
        <f>IF(OR(AP5="認定番号",AP5=""),"?",VLOOKUP(AP5,DO28:EC42,3,FALSE))</f>
        <v>?</v>
      </c>
      <c r="AU30" s="330"/>
      <c r="AV30" s="330"/>
      <c r="AW30" s="330"/>
      <c r="AX30" s="330"/>
      <c r="AY30" s="330"/>
      <c r="AZ30" s="330"/>
      <c r="BA30" s="330"/>
      <c r="BB30" s="330"/>
      <c r="BC30" s="330"/>
      <c r="BD30" s="330"/>
      <c r="BE30" s="330"/>
      <c r="BF30" s="330"/>
      <c r="BG30" s="49"/>
      <c r="BH30" s="49"/>
      <c r="BI30" s="49"/>
      <c r="BJ30" s="49"/>
      <c r="BK30" s="94"/>
      <c r="BL30" s="92"/>
      <c r="BM30" s="222" t="s">
        <v>204</v>
      </c>
      <c r="BN30" s="222"/>
      <c r="BO30" s="222"/>
      <c r="BP30" s="222"/>
      <c r="BQ30" s="222"/>
      <c r="BR30" s="222"/>
      <c r="BS30" s="222"/>
      <c r="BT30" s="222"/>
      <c r="BU30" s="222"/>
      <c r="BV30" s="222"/>
      <c r="BW30" s="222"/>
      <c r="BX30" s="222"/>
      <c r="BY30" s="222"/>
      <c r="BZ30" s="92"/>
      <c r="CA30" s="198"/>
      <c r="CB30" s="199"/>
      <c r="CC30" s="199"/>
      <c r="CD30" s="199"/>
      <c r="CE30" s="200"/>
      <c r="CF30" s="208"/>
      <c r="CG30" s="199"/>
      <c r="CH30" s="199"/>
      <c r="CI30" s="199"/>
      <c r="CJ30" s="200"/>
      <c r="CK30" s="208"/>
      <c r="CL30" s="199"/>
      <c r="CM30" s="199"/>
      <c r="CN30" s="199"/>
      <c r="CO30" s="209"/>
      <c r="CP30" s="226"/>
      <c r="CQ30" s="226"/>
      <c r="CR30" s="227"/>
      <c r="CS30" s="31"/>
      <c r="CT30" s="433" t="s">
        <v>149</v>
      </c>
      <c r="CU30" s="447" t="s">
        <v>147</v>
      </c>
      <c r="CV30" s="445" t="s">
        <v>152</v>
      </c>
      <c r="CW30" s="445" t="s">
        <v>174</v>
      </c>
      <c r="CX30" s="447">
        <v>552.1</v>
      </c>
      <c r="CY30" s="447">
        <v>3.8</v>
      </c>
      <c r="CZ30" s="505"/>
      <c r="DA30" s="506"/>
      <c r="DB30" s="507"/>
      <c r="DD30" s="18" t="s">
        <v>45</v>
      </c>
      <c r="DE30" s="18"/>
      <c r="DF30" s="18">
        <v>2</v>
      </c>
      <c r="DG30" s="18">
        <v>2</v>
      </c>
      <c r="DH30" s="18">
        <v>2</v>
      </c>
      <c r="DI30" s="20"/>
      <c r="DJ30" s="20"/>
      <c r="DK30" s="20" t="s">
        <v>97</v>
      </c>
      <c r="DL30" s="27"/>
      <c r="DM30" s="24"/>
      <c r="DN30" s="18" t="s">
        <v>80</v>
      </c>
      <c r="DO30" s="18" t="s">
        <v>81</v>
      </c>
      <c r="DP30" s="19" t="s">
        <v>82</v>
      </c>
      <c r="DQ30" s="18" t="s">
        <v>77</v>
      </c>
      <c r="DR30" s="18"/>
      <c r="DS30" s="20" t="s">
        <v>78</v>
      </c>
      <c r="DT30" s="17">
        <v>300</v>
      </c>
      <c r="DU30" s="18" t="s">
        <v>79</v>
      </c>
      <c r="DV30" s="17">
        <v>-75</v>
      </c>
      <c r="DW30" s="17">
        <v>75</v>
      </c>
      <c r="DX30" s="18" t="s">
        <v>80</v>
      </c>
      <c r="DY30" s="24"/>
      <c r="DZ30" s="24"/>
      <c r="EA30" s="24"/>
      <c r="EB30" s="24"/>
      <c r="EC30" s="24"/>
    </row>
    <row r="31" spans="5:133" ht="7.5" customHeight="1">
      <c r="E31" s="181"/>
      <c r="F31" s="182"/>
      <c r="G31" s="340"/>
      <c r="H31" s="341"/>
      <c r="I31" s="341"/>
      <c r="J31" s="341"/>
      <c r="K31" s="341"/>
      <c r="L31" s="341"/>
      <c r="M31" s="342"/>
      <c r="N31" s="238"/>
      <c r="O31" s="239"/>
      <c r="P31" s="239"/>
      <c r="Q31" s="239"/>
      <c r="R31" s="239"/>
      <c r="S31" s="239"/>
      <c r="T31" s="239"/>
      <c r="U31" s="239"/>
      <c r="V31" s="239"/>
      <c r="W31" s="239"/>
      <c r="X31" s="239"/>
      <c r="Y31" s="240"/>
      <c r="Z31" s="238"/>
      <c r="AA31" s="239"/>
      <c r="AB31" s="239"/>
      <c r="AC31" s="239"/>
      <c r="AD31" s="239"/>
      <c r="AE31" s="239"/>
      <c r="AF31" s="239"/>
      <c r="AG31" s="239"/>
      <c r="AH31" s="239"/>
      <c r="AI31" s="239"/>
      <c r="AJ31" s="239"/>
      <c r="AK31" s="239"/>
      <c r="AL31" s="239"/>
      <c r="AM31" s="240"/>
      <c r="AN31" s="96"/>
      <c r="AO31" s="97"/>
      <c r="AP31" s="325"/>
      <c r="AQ31" s="325"/>
      <c r="AR31" s="325"/>
      <c r="AS31" s="325"/>
      <c r="AT31" s="331"/>
      <c r="AU31" s="331"/>
      <c r="AV31" s="331"/>
      <c r="AW31" s="331"/>
      <c r="AX31" s="331"/>
      <c r="AY31" s="331"/>
      <c r="AZ31" s="331"/>
      <c r="BA31" s="331"/>
      <c r="BB31" s="331"/>
      <c r="BC31" s="331"/>
      <c r="BD31" s="331"/>
      <c r="BE31" s="331"/>
      <c r="BF31" s="331"/>
      <c r="BG31" s="98"/>
      <c r="BH31" s="97"/>
      <c r="BI31" s="97"/>
      <c r="BJ31" s="97"/>
      <c r="BK31" s="99"/>
      <c r="BL31" s="51"/>
      <c r="BM31" s="222"/>
      <c r="BN31" s="222"/>
      <c r="BO31" s="222"/>
      <c r="BP31" s="222"/>
      <c r="BQ31" s="222"/>
      <c r="BR31" s="222"/>
      <c r="BS31" s="222"/>
      <c r="BT31" s="222"/>
      <c r="BU31" s="222"/>
      <c r="BV31" s="222"/>
      <c r="BW31" s="222"/>
      <c r="BX31" s="222"/>
      <c r="BY31" s="222"/>
      <c r="BZ31" s="51"/>
      <c r="CA31" s="485"/>
      <c r="CB31" s="460"/>
      <c r="CC31" s="460"/>
      <c r="CD31" s="460"/>
      <c r="CE31" s="461"/>
      <c r="CF31" s="459"/>
      <c r="CG31" s="460"/>
      <c r="CH31" s="460"/>
      <c r="CI31" s="460"/>
      <c r="CJ31" s="461"/>
      <c r="CK31" s="459"/>
      <c r="CL31" s="460"/>
      <c r="CM31" s="460"/>
      <c r="CN31" s="460"/>
      <c r="CO31" s="462"/>
      <c r="CP31" s="228"/>
      <c r="CQ31" s="228"/>
      <c r="CR31" s="229"/>
      <c r="CS31" s="31"/>
      <c r="CT31" s="434"/>
      <c r="CU31" s="449"/>
      <c r="CV31" s="446"/>
      <c r="CW31" s="446"/>
      <c r="CX31" s="449"/>
      <c r="CY31" s="449"/>
      <c r="CZ31" s="514"/>
      <c r="DA31" s="515"/>
      <c r="DB31" s="516"/>
      <c r="DD31" s="18" t="s">
        <v>221</v>
      </c>
      <c r="DE31" s="18"/>
      <c r="DF31" s="18">
        <v>3</v>
      </c>
      <c r="DG31" s="18">
        <v>3</v>
      </c>
      <c r="DH31" s="18">
        <v>3</v>
      </c>
      <c r="DI31" s="20"/>
      <c r="DJ31" s="20"/>
      <c r="DK31" s="27"/>
      <c r="DL31" s="27"/>
      <c r="DM31" s="24"/>
      <c r="DN31" s="18"/>
      <c r="DO31" s="18"/>
      <c r="DP31" s="18"/>
      <c r="DQ31" s="18"/>
      <c r="DR31" s="18"/>
      <c r="DS31" s="20"/>
      <c r="DT31" s="17"/>
      <c r="DU31" s="18"/>
      <c r="DV31" s="17"/>
      <c r="DW31" s="17"/>
      <c r="DX31" s="18"/>
      <c r="DY31" s="24"/>
      <c r="DZ31" s="24"/>
      <c r="EA31" s="24"/>
      <c r="EB31" s="24"/>
      <c r="EC31" s="24"/>
    </row>
    <row r="32" spans="5:133" ht="7.5" customHeight="1">
      <c r="E32" s="181"/>
      <c r="F32" s="182"/>
      <c r="G32" s="340"/>
      <c r="H32" s="341"/>
      <c r="I32" s="341"/>
      <c r="J32" s="341"/>
      <c r="K32" s="341"/>
      <c r="L32" s="341"/>
      <c r="M32" s="342"/>
      <c r="N32" s="356" t="s">
        <v>49</v>
      </c>
      <c r="O32" s="357"/>
      <c r="P32" s="357"/>
      <c r="Q32" s="357"/>
      <c r="R32" s="357"/>
      <c r="S32" s="357"/>
      <c r="T32" s="357"/>
      <c r="U32" s="357"/>
      <c r="V32" s="357"/>
      <c r="W32" s="357"/>
      <c r="X32" s="357"/>
      <c r="Y32" s="358"/>
      <c r="Z32" s="356" t="s">
        <v>48</v>
      </c>
      <c r="AA32" s="357"/>
      <c r="AB32" s="357"/>
      <c r="AC32" s="357"/>
      <c r="AD32" s="357"/>
      <c r="AE32" s="357"/>
      <c r="AF32" s="357"/>
      <c r="AG32" s="357"/>
      <c r="AH32" s="357"/>
      <c r="AI32" s="357"/>
      <c r="AJ32" s="357"/>
      <c r="AK32" s="357"/>
      <c r="AL32" s="357"/>
      <c r="AM32" s="358"/>
      <c r="AN32" s="235" t="s">
        <v>107</v>
      </c>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7"/>
      <c r="BL32" s="542" t="s">
        <v>46</v>
      </c>
      <c r="BM32" s="543"/>
      <c r="BN32" s="543"/>
      <c r="BO32" s="543"/>
      <c r="BP32" s="543"/>
      <c r="BQ32" s="543"/>
      <c r="BR32" s="543"/>
      <c r="BS32" s="543"/>
      <c r="BT32" s="543"/>
      <c r="BU32" s="543"/>
      <c r="BV32" s="543"/>
      <c r="BW32" s="543"/>
      <c r="BX32" s="543"/>
      <c r="BY32" s="543"/>
      <c r="BZ32" s="544"/>
      <c r="CA32" s="242">
        <f>IF(OR(OR(DT54="",DT55=""),OR(DT56="",DT57="")),"",IF(AND(AND(DT54="〇",DT55="〇"),AND(DT56="〇",DT57="〇")),"〇",""))</f>
      </c>
      <c r="CB32" s="243"/>
      <c r="CC32" s="243"/>
      <c r="CD32" s="243"/>
      <c r="CE32" s="244"/>
      <c r="CF32" s="245" t="s">
        <v>20</v>
      </c>
      <c r="CG32" s="243"/>
      <c r="CH32" s="243"/>
      <c r="CI32" s="243"/>
      <c r="CJ32" s="244"/>
      <c r="CK32" s="245">
        <f>IF(OR(OR(DT54="",DT55=""),OR(DT56="",DT57="")),"",IF(OR(OR(DT54="×",DT55="×"),OR(DT56="×",DT57="×")),"〇",""))</f>
      </c>
      <c r="CL32" s="243"/>
      <c r="CM32" s="243"/>
      <c r="CN32" s="243"/>
      <c r="CO32" s="304"/>
      <c r="CP32" s="224" t="s">
        <v>218</v>
      </c>
      <c r="CQ32" s="224"/>
      <c r="CR32" s="225"/>
      <c r="CS32" s="31"/>
      <c r="CT32" s="433" t="s">
        <v>149</v>
      </c>
      <c r="CU32" s="447" t="s">
        <v>148</v>
      </c>
      <c r="CV32" s="445" t="s">
        <v>153</v>
      </c>
      <c r="CW32" s="445" t="s">
        <v>179</v>
      </c>
      <c r="CX32" s="447">
        <v>628.3</v>
      </c>
      <c r="CY32" s="447">
        <v>3.5</v>
      </c>
      <c r="CZ32" s="505" t="s">
        <v>159</v>
      </c>
      <c r="DA32" s="506"/>
      <c r="DB32" s="507"/>
      <c r="DD32" s="17"/>
      <c r="DE32" s="18" t="s">
        <v>34</v>
      </c>
      <c r="DF32" s="18">
        <v>4</v>
      </c>
      <c r="DG32" s="18">
        <v>4</v>
      </c>
      <c r="DH32" s="18">
        <v>4</v>
      </c>
      <c r="DI32" s="20"/>
      <c r="DJ32" s="20"/>
      <c r="DK32" s="27"/>
      <c r="DL32" s="27"/>
      <c r="DM32" s="24"/>
      <c r="DN32" s="17"/>
      <c r="DO32" s="18"/>
      <c r="DP32" s="18"/>
      <c r="DQ32" s="18"/>
      <c r="DR32" s="18"/>
      <c r="DS32" s="20"/>
      <c r="DT32" s="17"/>
      <c r="DU32" s="17"/>
      <c r="DV32" s="17"/>
      <c r="DW32" s="17"/>
      <c r="DX32" s="17"/>
      <c r="DY32" s="6"/>
      <c r="DZ32" s="6"/>
      <c r="EA32" s="6"/>
      <c r="EB32" s="6"/>
      <c r="EC32" s="6"/>
    </row>
    <row r="33" spans="5:133" ht="7.5" customHeight="1">
      <c r="E33" s="181"/>
      <c r="F33" s="182"/>
      <c r="G33" s="340"/>
      <c r="H33" s="341"/>
      <c r="I33" s="341"/>
      <c r="J33" s="341"/>
      <c r="K33" s="341"/>
      <c r="L33" s="341"/>
      <c r="M33" s="342"/>
      <c r="N33" s="173"/>
      <c r="O33" s="174"/>
      <c r="P33" s="174"/>
      <c r="Q33" s="174"/>
      <c r="R33" s="174"/>
      <c r="S33" s="174"/>
      <c r="T33" s="174"/>
      <c r="U33" s="174"/>
      <c r="V33" s="174"/>
      <c r="W33" s="174"/>
      <c r="X33" s="174"/>
      <c r="Y33" s="175"/>
      <c r="Z33" s="173"/>
      <c r="AA33" s="174"/>
      <c r="AB33" s="174"/>
      <c r="AC33" s="174"/>
      <c r="AD33" s="174"/>
      <c r="AE33" s="174"/>
      <c r="AF33" s="174"/>
      <c r="AG33" s="174"/>
      <c r="AH33" s="174"/>
      <c r="AI33" s="174"/>
      <c r="AJ33" s="174"/>
      <c r="AK33" s="174"/>
      <c r="AL33" s="174"/>
      <c r="AM33" s="175"/>
      <c r="AN33" s="235"/>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7"/>
      <c r="BL33" s="524"/>
      <c r="BM33" s="221"/>
      <c r="BN33" s="221"/>
      <c r="BO33" s="221"/>
      <c r="BP33" s="221"/>
      <c r="BQ33" s="221"/>
      <c r="BR33" s="221"/>
      <c r="BS33" s="221"/>
      <c r="BT33" s="221"/>
      <c r="BU33" s="221"/>
      <c r="BV33" s="221"/>
      <c r="BW33" s="221"/>
      <c r="BX33" s="221"/>
      <c r="BY33" s="221"/>
      <c r="BZ33" s="525"/>
      <c r="CA33" s="198"/>
      <c r="CB33" s="199"/>
      <c r="CC33" s="199"/>
      <c r="CD33" s="199"/>
      <c r="CE33" s="200"/>
      <c r="CF33" s="208"/>
      <c r="CG33" s="199"/>
      <c r="CH33" s="199"/>
      <c r="CI33" s="199"/>
      <c r="CJ33" s="200"/>
      <c r="CK33" s="208"/>
      <c r="CL33" s="199"/>
      <c r="CM33" s="199"/>
      <c r="CN33" s="199"/>
      <c r="CO33" s="209"/>
      <c r="CP33" s="226"/>
      <c r="CQ33" s="226"/>
      <c r="CR33" s="227"/>
      <c r="CS33" s="42"/>
      <c r="CT33" s="434"/>
      <c r="CU33" s="449"/>
      <c r="CV33" s="446"/>
      <c r="CW33" s="446"/>
      <c r="CX33" s="449"/>
      <c r="CY33" s="449"/>
      <c r="CZ33" s="514"/>
      <c r="DA33" s="515"/>
      <c r="DB33" s="516"/>
      <c r="DC33" s="13"/>
      <c r="DD33" s="13"/>
      <c r="DE33" s="29" t="s">
        <v>139</v>
      </c>
      <c r="DF33" s="21">
        <v>5</v>
      </c>
      <c r="DG33" s="21">
        <v>5</v>
      </c>
      <c r="DH33" s="21">
        <v>5</v>
      </c>
      <c r="DI33" s="21"/>
      <c r="DJ33" s="22"/>
      <c r="DK33" s="27" t="s">
        <v>140</v>
      </c>
      <c r="DL33" s="27"/>
      <c r="DM33" s="24"/>
      <c r="DN33" s="17"/>
      <c r="DO33" s="18"/>
      <c r="DP33" s="19"/>
      <c r="DQ33" s="18"/>
      <c r="DR33" s="18"/>
      <c r="DS33" s="20"/>
      <c r="DT33" s="17"/>
      <c r="DU33" s="17"/>
      <c r="DV33" s="17"/>
      <c r="DW33" s="17"/>
      <c r="DX33" s="17"/>
      <c r="DY33" s="6"/>
      <c r="DZ33" s="6"/>
      <c r="EA33" s="6"/>
      <c r="EB33" s="6"/>
      <c r="EC33" s="6"/>
    </row>
    <row r="34" spans="5:133" ht="7.5" customHeight="1">
      <c r="E34" s="181"/>
      <c r="F34" s="182"/>
      <c r="G34" s="340"/>
      <c r="H34" s="341"/>
      <c r="I34" s="341"/>
      <c r="J34" s="341"/>
      <c r="K34" s="341"/>
      <c r="L34" s="341"/>
      <c r="M34" s="342"/>
      <c r="N34" s="173"/>
      <c r="O34" s="174"/>
      <c r="P34" s="174"/>
      <c r="Q34" s="174"/>
      <c r="R34" s="174"/>
      <c r="S34" s="174"/>
      <c r="T34" s="174"/>
      <c r="U34" s="174"/>
      <c r="V34" s="174"/>
      <c r="W34" s="174"/>
      <c r="X34" s="174"/>
      <c r="Y34" s="175"/>
      <c r="Z34" s="173"/>
      <c r="AA34" s="174"/>
      <c r="AB34" s="174"/>
      <c r="AC34" s="174"/>
      <c r="AD34" s="174"/>
      <c r="AE34" s="174"/>
      <c r="AF34" s="174"/>
      <c r="AG34" s="174"/>
      <c r="AH34" s="174"/>
      <c r="AI34" s="174"/>
      <c r="AJ34" s="174"/>
      <c r="AK34" s="174"/>
      <c r="AL34" s="174"/>
      <c r="AM34" s="175"/>
      <c r="AN34" s="235"/>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7"/>
      <c r="BL34" s="152" t="s">
        <v>113</v>
      </c>
      <c r="BM34" s="153"/>
      <c r="BN34" s="153"/>
      <c r="BO34" s="153"/>
      <c r="BP34" s="222"/>
      <c r="BQ34" s="222"/>
      <c r="BR34" s="222"/>
      <c r="BS34" s="153" t="s">
        <v>58</v>
      </c>
      <c r="BT34" s="153"/>
      <c r="BU34" s="153"/>
      <c r="BV34" s="222"/>
      <c r="BW34" s="222"/>
      <c r="BX34" s="222"/>
      <c r="BY34" s="153" t="s">
        <v>47</v>
      </c>
      <c r="BZ34" s="336"/>
      <c r="CA34" s="198"/>
      <c r="CB34" s="199"/>
      <c r="CC34" s="199"/>
      <c r="CD34" s="199"/>
      <c r="CE34" s="200"/>
      <c r="CF34" s="208"/>
      <c r="CG34" s="199"/>
      <c r="CH34" s="199"/>
      <c r="CI34" s="199"/>
      <c r="CJ34" s="200"/>
      <c r="CK34" s="208"/>
      <c r="CL34" s="199"/>
      <c r="CM34" s="199"/>
      <c r="CN34" s="199"/>
      <c r="CO34" s="209"/>
      <c r="CP34" s="226"/>
      <c r="CQ34" s="226"/>
      <c r="CR34" s="227"/>
      <c r="CS34" s="23"/>
      <c r="CT34" s="433" t="s">
        <v>149</v>
      </c>
      <c r="CU34" s="447" t="s">
        <v>148</v>
      </c>
      <c r="CV34" s="445" t="s">
        <v>151</v>
      </c>
      <c r="CW34" s="445" t="s">
        <v>177</v>
      </c>
      <c r="CX34" s="447">
        <v>633.7</v>
      </c>
      <c r="CY34" s="447">
        <v>3.6</v>
      </c>
      <c r="CZ34" s="505" t="s">
        <v>159</v>
      </c>
      <c r="DA34" s="506"/>
      <c r="DB34" s="507"/>
      <c r="DC34" s="2"/>
      <c r="DD34" s="2"/>
      <c r="DE34" s="29"/>
      <c r="DF34" s="21">
        <v>6</v>
      </c>
      <c r="DG34" s="21">
        <v>6</v>
      </c>
      <c r="DH34" s="21">
        <v>6</v>
      </c>
      <c r="DI34" s="21"/>
      <c r="DJ34" s="17"/>
      <c r="DK34" s="27"/>
      <c r="DL34" s="27"/>
      <c r="DM34" s="24"/>
      <c r="DN34" s="17"/>
      <c r="DO34" s="18"/>
      <c r="DP34" s="19"/>
      <c r="DQ34" s="18"/>
      <c r="DR34" s="18"/>
      <c r="DS34" s="20"/>
      <c r="DT34" s="17"/>
      <c r="DU34" s="17"/>
      <c r="DV34" s="17"/>
      <c r="DW34" s="17"/>
      <c r="DX34" s="17"/>
      <c r="DY34" s="6"/>
      <c r="DZ34" s="6"/>
      <c r="EA34" s="6"/>
      <c r="EB34" s="6"/>
      <c r="EC34" s="6"/>
    </row>
    <row r="35" spans="5:133" ht="7.5" customHeight="1" thickBot="1">
      <c r="E35" s="181"/>
      <c r="F35" s="182"/>
      <c r="G35" s="340"/>
      <c r="H35" s="341"/>
      <c r="I35" s="341"/>
      <c r="J35" s="341"/>
      <c r="K35" s="341"/>
      <c r="L35" s="341"/>
      <c r="M35" s="342"/>
      <c r="N35" s="173"/>
      <c r="O35" s="174"/>
      <c r="P35" s="174"/>
      <c r="Q35" s="174"/>
      <c r="R35" s="174"/>
      <c r="S35" s="174"/>
      <c r="T35" s="174"/>
      <c r="U35" s="174"/>
      <c r="V35" s="174"/>
      <c r="W35" s="174"/>
      <c r="X35" s="174"/>
      <c r="Y35" s="175"/>
      <c r="Z35" s="173"/>
      <c r="AA35" s="174"/>
      <c r="AB35" s="174"/>
      <c r="AC35" s="174"/>
      <c r="AD35" s="174"/>
      <c r="AE35" s="174"/>
      <c r="AF35" s="174"/>
      <c r="AG35" s="174"/>
      <c r="AH35" s="174"/>
      <c r="AI35" s="174"/>
      <c r="AJ35" s="174"/>
      <c r="AK35" s="174"/>
      <c r="AL35" s="174"/>
      <c r="AM35" s="175"/>
      <c r="AN35" s="235"/>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7"/>
      <c r="BL35" s="152"/>
      <c r="BM35" s="153"/>
      <c r="BN35" s="153"/>
      <c r="BO35" s="153"/>
      <c r="BP35" s="222"/>
      <c r="BQ35" s="222"/>
      <c r="BR35" s="222"/>
      <c r="BS35" s="153"/>
      <c r="BT35" s="153"/>
      <c r="BU35" s="153"/>
      <c r="BV35" s="222"/>
      <c r="BW35" s="222"/>
      <c r="BX35" s="222"/>
      <c r="BY35" s="153"/>
      <c r="BZ35" s="336"/>
      <c r="CA35" s="198"/>
      <c r="CB35" s="199"/>
      <c r="CC35" s="199"/>
      <c r="CD35" s="199"/>
      <c r="CE35" s="200"/>
      <c r="CF35" s="208"/>
      <c r="CG35" s="199"/>
      <c r="CH35" s="199"/>
      <c r="CI35" s="199"/>
      <c r="CJ35" s="200"/>
      <c r="CK35" s="208"/>
      <c r="CL35" s="199"/>
      <c r="CM35" s="199"/>
      <c r="CN35" s="199"/>
      <c r="CO35" s="209"/>
      <c r="CP35" s="226"/>
      <c r="CQ35" s="226"/>
      <c r="CR35" s="227"/>
      <c r="CS35" s="23"/>
      <c r="CT35" s="503"/>
      <c r="CU35" s="448"/>
      <c r="CV35" s="517"/>
      <c r="CW35" s="517"/>
      <c r="CX35" s="448"/>
      <c r="CY35" s="448"/>
      <c r="CZ35" s="508"/>
      <c r="DA35" s="509"/>
      <c r="DB35" s="510"/>
      <c r="DC35" s="2"/>
      <c r="DD35" s="2"/>
      <c r="DE35" s="29"/>
      <c r="DF35" s="21">
        <v>8</v>
      </c>
      <c r="DG35" s="21">
        <v>8</v>
      </c>
      <c r="DH35" s="21">
        <v>8</v>
      </c>
      <c r="DI35" s="21"/>
      <c r="DJ35" s="17"/>
      <c r="DK35" s="27"/>
      <c r="DL35" s="27"/>
      <c r="DM35" s="24"/>
      <c r="DN35" s="17"/>
      <c r="DO35" s="18"/>
      <c r="DP35" s="19"/>
      <c r="DQ35" s="17"/>
      <c r="DR35" s="17"/>
      <c r="DS35" s="17"/>
      <c r="DT35" s="17"/>
      <c r="DU35" s="17"/>
      <c r="DV35" s="17"/>
      <c r="DW35" s="17"/>
      <c r="DX35" s="17"/>
      <c r="DY35" s="6"/>
      <c r="DZ35" s="6"/>
      <c r="EA35" s="6"/>
      <c r="EB35" s="6"/>
      <c r="EC35" s="6"/>
    </row>
    <row r="36" spans="5:133" ht="7.5" customHeight="1">
      <c r="E36" s="181"/>
      <c r="F36" s="182"/>
      <c r="G36" s="340"/>
      <c r="H36" s="341"/>
      <c r="I36" s="341"/>
      <c r="J36" s="341"/>
      <c r="K36" s="341"/>
      <c r="L36" s="341"/>
      <c r="M36" s="342"/>
      <c r="N36" s="173"/>
      <c r="O36" s="174"/>
      <c r="P36" s="174"/>
      <c r="Q36" s="174"/>
      <c r="R36" s="174"/>
      <c r="S36" s="174"/>
      <c r="T36" s="174"/>
      <c r="U36" s="174"/>
      <c r="V36" s="174"/>
      <c r="W36" s="174"/>
      <c r="X36" s="174"/>
      <c r="Y36" s="175"/>
      <c r="Z36" s="173"/>
      <c r="AA36" s="174"/>
      <c r="AB36" s="174"/>
      <c r="AC36" s="174"/>
      <c r="AD36" s="174"/>
      <c r="AE36" s="174"/>
      <c r="AF36" s="174"/>
      <c r="AG36" s="174"/>
      <c r="AH36" s="174"/>
      <c r="AI36" s="174"/>
      <c r="AJ36" s="174"/>
      <c r="AK36" s="174"/>
      <c r="AL36" s="174"/>
      <c r="AM36" s="175"/>
      <c r="AN36" s="73"/>
      <c r="AO36" s="74"/>
      <c r="AP36" s="194" t="s">
        <v>61</v>
      </c>
      <c r="AQ36" s="194"/>
      <c r="AR36" s="194"/>
      <c r="AS36" s="194"/>
      <c r="AT36" s="194"/>
      <c r="AU36" s="193" t="str">
        <f>IF(BC10="","?",IF(BC10&lt;=5.5,DO54,DP54))</f>
        <v>?</v>
      </c>
      <c r="AV36" s="193"/>
      <c r="AW36" s="193"/>
      <c r="AX36" s="193"/>
      <c r="AY36" s="193"/>
      <c r="AZ36" s="194" t="s">
        <v>58</v>
      </c>
      <c r="BA36" s="194"/>
      <c r="BB36" s="194"/>
      <c r="BC36" s="194"/>
      <c r="BD36" s="193">
        <v>10</v>
      </c>
      <c r="BE36" s="193"/>
      <c r="BF36" s="193"/>
      <c r="BG36" s="193"/>
      <c r="BH36" s="194" t="s">
        <v>47</v>
      </c>
      <c r="BI36" s="194"/>
      <c r="BJ36" s="194"/>
      <c r="BK36" s="75"/>
      <c r="BL36" s="152" t="s">
        <v>114</v>
      </c>
      <c r="BM36" s="153"/>
      <c r="BN36" s="153"/>
      <c r="BO36" s="153"/>
      <c r="BP36" s="222"/>
      <c r="BQ36" s="222"/>
      <c r="BR36" s="222"/>
      <c r="BS36" s="153" t="s">
        <v>58</v>
      </c>
      <c r="BT36" s="153"/>
      <c r="BU36" s="153"/>
      <c r="BV36" s="222"/>
      <c r="BW36" s="222"/>
      <c r="BX36" s="222"/>
      <c r="BY36" s="153" t="s">
        <v>47</v>
      </c>
      <c r="BZ36" s="336"/>
      <c r="CA36" s="198"/>
      <c r="CB36" s="199"/>
      <c r="CC36" s="199"/>
      <c r="CD36" s="199"/>
      <c r="CE36" s="200"/>
      <c r="CF36" s="208"/>
      <c r="CG36" s="199"/>
      <c r="CH36" s="199"/>
      <c r="CI36" s="199"/>
      <c r="CJ36" s="200"/>
      <c r="CK36" s="208"/>
      <c r="CL36" s="199"/>
      <c r="CM36" s="199"/>
      <c r="CN36" s="199"/>
      <c r="CO36" s="209"/>
      <c r="CP36" s="226"/>
      <c r="CQ36" s="226"/>
      <c r="CR36" s="227"/>
      <c r="CS36" s="23"/>
      <c r="CT36" s="501" t="s">
        <v>150</v>
      </c>
      <c r="CU36" s="502" t="s">
        <v>147</v>
      </c>
      <c r="CV36" s="504" t="s">
        <v>153</v>
      </c>
      <c r="CW36" s="504" t="s">
        <v>178</v>
      </c>
      <c r="CX36" s="502">
        <v>706.9</v>
      </c>
      <c r="CY36" s="502">
        <v>3.7</v>
      </c>
      <c r="CZ36" s="511" t="s">
        <v>160</v>
      </c>
      <c r="DA36" s="512"/>
      <c r="DB36" s="513"/>
      <c r="DC36" s="2"/>
      <c r="DD36" s="2"/>
      <c r="DE36" s="29"/>
      <c r="DF36" s="21">
        <v>9</v>
      </c>
      <c r="DG36" s="21">
        <v>9</v>
      </c>
      <c r="DH36" s="21">
        <v>9</v>
      </c>
      <c r="DI36" s="21"/>
      <c r="DJ36" s="17"/>
      <c r="DK36" s="27"/>
      <c r="DL36" s="27"/>
      <c r="DM36" s="24"/>
      <c r="DN36" s="17"/>
      <c r="DO36" s="18"/>
      <c r="DP36" s="19"/>
      <c r="DQ36" s="17"/>
      <c r="DR36" s="17"/>
      <c r="DS36" s="17"/>
      <c r="DT36" s="17"/>
      <c r="DU36" s="17"/>
      <c r="DV36" s="17"/>
      <c r="DW36" s="17"/>
      <c r="DX36" s="17"/>
      <c r="DY36" s="6"/>
      <c r="DZ36" s="6"/>
      <c r="EA36" s="6"/>
      <c r="EB36" s="6"/>
      <c r="EC36" s="6"/>
    </row>
    <row r="37" spans="5:133" ht="7.5" customHeight="1">
      <c r="E37" s="181"/>
      <c r="F37" s="182"/>
      <c r="G37" s="340"/>
      <c r="H37" s="341"/>
      <c r="I37" s="341"/>
      <c r="J37" s="341"/>
      <c r="K37" s="341"/>
      <c r="L37" s="341"/>
      <c r="M37" s="342"/>
      <c r="N37" s="173"/>
      <c r="O37" s="174"/>
      <c r="P37" s="174"/>
      <c r="Q37" s="174"/>
      <c r="R37" s="174"/>
      <c r="S37" s="174"/>
      <c r="T37" s="174"/>
      <c r="U37" s="174"/>
      <c r="V37" s="174"/>
      <c r="W37" s="174"/>
      <c r="X37" s="174"/>
      <c r="Y37" s="175"/>
      <c r="Z37" s="173"/>
      <c r="AA37" s="174"/>
      <c r="AB37" s="174"/>
      <c r="AC37" s="174"/>
      <c r="AD37" s="174"/>
      <c r="AE37" s="174"/>
      <c r="AF37" s="174"/>
      <c r="AG37" s="174"/>
      <c r="AH37" s="174"/>
      <c r="AI37" s="174"/>
      <c r="AJ37" s="174"/>
      <c r="AK37" s="174"/>
      <c r="AL37" s="174"/>
      <c r="AM37" s="175"/>
      <c r="AN37" s="73"/>
      <c r="AO37" s="74"/>
      <c r="AP37" s="194"/>
      <c r="AQ37" s="194"/>
      <c r="AR37" s="194"/>
      <c r="AS37" s="194"/>
      <c r="AT37" s="194"/>
      <c r="AU37" s="193"/>
      <c r="AV37" s="193"/>
      <c r="AW37" s="193"/>
      <c r="AX37" s="193"/>
      <c r="AY37" s="193"/>
      <c r="AZ37" s="194"/>
      <c r="BA37" s="194"/>
      <c r="BB37" s="194"/>
      <c r="BC37" s="194"/>
      <c r="BD37" s="193"/>
      <c r="BE37" s="193"/>
      <c r="BF37" s="193"/>
      <c r="BG37" s="193"/>
      <c r="BH37" s="194"/>
      <c r="BI37" s="194"/>
      <c r="BJ37" s="194"/>
      <c r="BK37" s="75"/>
      <c r="BL37" s="152"/>
      <c r="BM37" s="153"/>
      <c r="BN37" s="153"/>
      <c r="BO37" s="153"/>
      <c r="BP37" s="222"/>
      <c r="BQ37" s="222"/>
      <c r="BR37" s="222"/>
      <c r="BS37" s="153"/>
      <c r="BT37" s="153"/>
      <c r="BU37" s="153"/>
      <c r="BV37" s="222"/>
      <c r="BW37" s="222"/>
      <c r="BX37" s="222"/>
      <c r="BY37" s="153"/>
      <c r="BZ37" s="336"/>
      <c r="CA37" s="198"/>
      <c r="CB37" s="199"/>
      <c r="CC37" s="199"/>
      <c r="CD37" s="199"/>
      <c r="CE37" s="200"/>
      <c r="CF37" s="208"/>
      <c r="CG37" s="199"/>
      <c r="CH37" s="199"/>
      <c r="CI37" s="199"/>
      <c r="CJ37" s="200"/>
      <c r="CK37" s="208"/>
      <c r="CL37" s="199"/>
      <c r="CM37" s="199"/>
      <c r="CN37" s="199"/>
      <c r="CO37" s="209"/>
      <c r="CP37" s="226"/>
      <c r="CQ37" s="226"/>
      <c r="CR37" s="227"/>
      <c r="CS37" s="23"/>
      <c r="CT37" s="434"/>
      <c r="CU37" s="449"/>
      <c r="CV37" s="446"/>
      <c r="CW37" s="446"/>
      <c r="CX37" s="449"/>
      <c r="CY37" s="449"/>
      <c r="CZ37" s="514"/>
      <c r="DA37" s="515"/>
      <c r="DB37" s="516"/>
      <c r="DC37" s="2"/>
      <c r="DD37" s="2"/>
      <c r="DE37" s="29"/>
      <c r="DF37" s="21">
        <v>10</v>
      </c>
      <c r="DG37" s="21">
        <v>10</v>
      </c>
      <c r="DH37" s="21">
        <v>10</v>
      </c>
      <c r="DI37" s="21"/>
      <c r="DJ37" s="17"/>
      <c r="DK37" s="27"/>
      <c r="DL37" s="27"/>
      <c r="DM37" s="24"/>
      <c r="DN37" s="17"/>
      <c r="DO37" s="18"/>
      <c r="DP37" s="19"/>
      <c r="DQ37" s="17"/>
      <c r="DR37" s="17"/>
      <c r="DS37" s="17"/>
      <c r="DT37" s="17"/>
      <c r="DU37" s="17"/>
      <c r="DV37" s="17"/>
      <c r="DW37" s="17"/>
      <c r="DX37" s="17"/>
      <c r="DY37" s="6"/>
      <c r="DZ37" s="6"/>
      <c r="EA37" s="6"/>
      <c r="EB37" s="6"/>
      <c r="EC37" s="6"/>
    </row>
    <row r="38" spans="5:133" ht="7.5" customHeight="1">
      <c r="E38" s="181"/>
      <c r="F38" s="182"/>
      <c r="G38" s="340"/>
      <c r="H38" s="341"/>
      <c r="I38" s="341"/>
      <c r="J38" s="341"/>
      <c r="K38" s="341"/>
      <c r="L38" s="341"/>
      <c r="M38" s="342"/>
      <c r="N38" s="173"/>
      <c r="O38" s="174"/>
      <c r="P38" s="174"/>
      <c r="Q38" s="174"/>
      <c r="R38" s="174"/>
      <c r="S38" s="174"/>
      <c r="T38" s="174"/>
      <c r="U38" s="174"/>
      <c r="V38" s="174"/>
      <c r="W38" s="174"/>
      <c r="X38" s="174"/>
      <c r="Y38" s="175"/>
      <c r="Z38" s="173"/>
      <c r="AA38" s="174"/>
      <c r="AB38" s="174"/>
      <c r="AC38" s="174"/>
      <c r="AD38" s="174"/>
      <c r="AE38" s="174"/>
      <c r="AF38" s="174"/>
      <c r="AG38" s="174"/>
      <c r="AH38" s="174"/>
      <c r="AI38" s="174"/>
      <c r="AJ38" s="174"/>
      <c r="AK38" s="174"/>
      <c r="AL38" s="174"/>
      <c r="AM38" s="175"/>
      <c r="AN38" s="73"/>
      <c r="AO38" s="74"/>
      <c r="AP38" s="194" t="s">
        <v>109</v>
      </c>
      <c r="AQ38" s="194"/>
      <c r="AR38" s="194"/>
      <c r="AS38" s="194"/>
      <c r="AT38" s="194"/>
      <c r="AU38" s="193">
        <v>200</v>
      </c>
      <c r="AV38" s="193"/>
      <c r="AW38" s="193"/>
      <c r="AX38" s="193"/>
      <c r="AY38" s="193"/>
      <c r="AZ38" s="194" t="s">
        <v>58</v>
      </c>
      <c r="BA38" s="194"/>
      <c r="BB38" s="194"/>
      <c r="BC38" s="194"/>
      <c r="BD38" s="193">
        <v>10</v>
      </c>
      <c r="BE38" s="193"/>
      <c r="BF38" s="193"/>
      <c r="BG38" s="193"/>
      <c r="BH38" s="194" t="s">
        <v>47</v>
      </c>
      <c r="BI38" s="194"/>
      <c r="BJ38" s="194"/>
      <c r="BK38" s="75"/>
      <c r="BL38" s="152" t="s">
        <v>109</v>
      </c>
      <c r="BM38" s="153"/>
      <c r="BN38" s="153"/>
      <c r="BO38" s="153"/>
      <c r="BP38" s="222"/>
      <c r="BQ38" s="222"/>
      <c r="BR38" s="222"/>
      <c r="BS38" s="153" t="s">
        <v>58</v>
      </c>
      <c r="BT38" s="153"/>
      <c r="BU38" s="153"/>
      <c r="BV38" s="222"/>
      <c r="BW38" s="222"/>
      <c r="BX38" s="222"/>
      <c r="BY38" s="153" t="s">
        <v>47</v>
      </c>
      <c r="BZ38" s="336"/>
      <c r="CA38" s="198"/>
      <c r="CB38" s="199"/>
      <c r="CC38" s="199"/>
      <c r="CD38" s="199"/>
      <c r="CE38" s="200"/>
      <c r="CF38" s="208"/>
      <c r="CG38" s="199"/>
      <c r="CH38" s="199"/>
      <c r="CI38" s="199"/>
      <c r="CJ38" s="200"/>
      <c r="CK38" s="208"/>
      <c r="CL38" s="199"/>
      <c r="CM38" s="199"/>
      <c r="CN38" s="199"/>
      <c r="CO38" s="209"/>
      <c r="CP38" s="226"/>
      <c r="CQ38" s="226"/>
      <c r="CR38" s="227"/>
      <c r="CS38" s="23"/>
      <c r="CT38" s="433" t="s">
        <v>150</v>
      </c>
      <c r="CU38" s="447" t="s">
        <v>147</v>
      </c>
      <c r="CV38" s="445" t="s">
        <v>151</v>
      </c>
      <c r="CW38" s="445" t="s">
        <v>173</v>
      </c>
      <c r="CX38" s="447">
        <v>678.6</v>
      </c>
      <c r="CY38" s="447">
        <v>3.8</v>
      </c>
      <c r="CZ38" s="505" t="s">
        <v>160</v>
      </c>
      <c r="DA38" s="506"/>
      <c r="DB38" s="507"/>
      <c r="DC38" s="2"/>
      <c r="DD38" s="2"/>
      <c r="DE38" s="29"/>
      <c r="DF38" s="21">
        <v>11</v>
      </c>
      <c r="DG38" s="21">
        <v>11</v>
      </c>
      <c r="DH38" s="21">
        <v>11</v>
      </c>
      <c r="DI38" s="21"/>
      <c r="DJ38" s="17"/>
      <c r="DK38" s="27"/>
      <c r="DL38" s="27"/>
      <c r="DM38" s="24"/>
      <c r="DN38" s="17"/>
      <c r="DO38" s="18"/>
      <c r="DP38" s="19"/>
      <c r="DQ38" s="17"/>
      <c r="DR38" s="17"/>
      <c r="DS38" s="17"/>
      <c r="DT38" s="17"/>
      <c r="DU38" s="17"/>
      <c r="DV38" s="17"/>
      <c r="DW38" s="17"/>
      <c r="DX38" s="17"/>
      <c r="DY38" s="6"/>
      <c r="DZ38" s="6"/>
      <c r="EA38" s="6"/>
      <c r="EB38" s="6"/>
      <c r="EC38" s="6"/>
    </row>
    <row r="39" spans="5:133" ht="7.5" customHeight="1">
      <c r="E39" s="181"/>
      <c r="F39" s="182"/>
      <c r="G39" s="340"/>
      <c r="H39" s="341"/>
      <c r="I39" s="341"/>
      <c r="J39" s="341"/>
      <c r="K39" s="341"/>
      <c r="L39" s="341"/>
      <c r="M39" s="342"/>
      <c r="N39" s="173"/>
      <c r="O39" s="174"/>
      <c r="P39" s="174"/>
      <c r="Q39" s="174"/>
      <c r="R39" s="174"/>
      <c r="S39" s="174"/>
      <c r="T39" s="174"/>
      <c r="U39" s="174"/>
      <c r="V39" s="174"/>
      <c r="W39" s="174"/>
      <c r="X39" s="174"/>
      <c r="Y39" s="175"/>
      <c r="Z39" s="173"/>
      <c r="AA39" s="174"/>
      <c r="AB39" s="174"/>
      <c r="AC39" s="174"/>
      <c r="AD39" s="174"/>
      <c r="AE39" s="174"/>
      <c r="AF39" s="174"/>
      <c r="AG39" s="174"/>
      <c r="AH39" s="174"/>
      <c r="AI39" s="174"/>
      <c r="AJ39" s="174"/>
      <c r="AK39" s="174"/>
      <c r="AL39" s="174"/>
      <c r="AM39" s="175"/>
      <c r="AN39" s="73"/>
      <c r="AO39" s="74"/>
      <c r="AP39" s="194"/>
      <c r="AQ39" s="194"/>
      <c r="AR39" s="194"/>
      <c r="AS39" s="194"/>
      <c r="AT39" s="194"/>
      <c r="AU39" s="193"/>
      <c r="AV39" s="193"/>
      <c r="AW39" s="193"/>
      <c r="AX39" s="193"/>
      <c r="AY39" s="193"/>
      <c r="AZ39" s="194"/>
      <c r="BA39" s="194"/>
      <c r="BB39" s="194"/>
      <c r="BC39" s="194"/>
      <c r="BD39" s="193"/>
      <c r="BE39" s="193"/>
      <c r="BF39" s="193"/>
      <c r="BG39" s="193"/>
      <c r="BH39" s="194"/>
      <c r="BI39" s="194"/>
      <c r="BJ39" s="194"/>
      <c r="BK39" s="75"/>
      <c r="BL39" s="152"/>
      <c r="BM39" s="153"/>
      <c r="BN39" s="153"/>
      <c r="BO39" s="153"/>
      <c r="BP39" s="222"/>
      <c r="BQ39" s="222"/>
      <c r="BR39" s="222"/>
      <c r="BS39" s="153"/>
      <c r="BT39" s="153"/>
      <c r="BU39" s="153"/>
      <c r="BV39" s="222"/>
      <c r="BW39" s="222"/>
      <c r="BX39" s="222"/>
      <c r="BY39" s="153"/>
      <c r="BZ39" s="336"/>
      <c r="CA39" s="198"/>
      <c r="CB39" s="199"/>
      <c r="CC39" s="199"/>
      <c r="CD39" s="199"/>
      <c r="CE39" s="200"/>
      <c r="CF39" s="208"/>
      <c r="CG39" s="199"/>
      <c r="CH39" s="199"/>
      <c r="CI39" s="199"/>
      <c r="CJ39" s="200"/>
      <c r="CK39" s="208"/>
      <c r="CL39" s="199"/>
      <c r="CM39" s="199"/>
      <c r="CN39" s="199"/>
      <c r="CO39" s="209"/>
      <c r="CP39" s="226"/>
      <c r="CQ39" s="226"/>
      <c r="CR39" s="227"/>
      <c r="CS39" s="23"/>
      <c r="CT39" s="434"/>
      <c r="CU39" s="449"/>
      <c r="CV39" s="446"/>
      <c r="CW39" s="446"/>
      <c r="CX39" s="449"/>
      <c r="CY39" s="449"/>
      <c r="CZ39" s="514"/>
      <c r="DA39" s="515"/>
      <c r="DB39" s="516"/>
      <c r="DC39" s="2"/>
      <c r="DD39" s="2"/>
      <c r="DE39" s="29"/>
      <c r="DF39" s="21">
        <v>12</v>
      </c>
      <c r="DG39" s="21">
        <v>12</v>
      </c>
      <c r="DH39" s="21">
        <v>12</v>
      </c>
      <c r="DI39" s="21"/>
      <c r="DJ39" s="17"/>
      <c r="DK39" s="27"/>
      <c r="DL39" s="27"/>
      <c r="DM39" s="24"/>
      <c r="DN39" s="17"/>
      <c r="DO39" s="18"/>
      <c r="DP39" s="19"/>
      <c r="DQ39" s="17"/>
      <c r="DR39" s="17"/>
      <c r="DS39" s="17"/>
      <c r="DT39" s="17"/>
      <c r="DU39" s="17"/>
      <c r="DV39" s="17"/>
      <c r="DW39" s="17"/>
      <c r="DX39" s="17"/>
      <c r="DY39" s="6"/>
      <c r="DZ39" s="6"/>
      <c r="EA39" s="6"/>
      <c r="EB39" s="6"/>
      <c r="EC39" s="6"/>
    </row>
    <row r="40" spans="5:133" ht="7.5" customHeight="1">
      <c r="E40" s="181"/>
      <c r="F40" s="182"/>
      <c r="G40" s="340"/>
      <c r="H40" s="341"/>
      <c r="I40" s="341"/>
      <c r="J40" s="341"/>
      <c r="K40" s="341"/>
      <c r="L40" s="341"/>
      <c r="M40" s="342"/>
      <c r="N40" s="173"/>
      <c r="O40" s="174"/>
      <c r="P40" s="174"/>
      <c r="Q40" s="174"/>
      <c r="R40" s="174"/>
      <c r="S40" s="174"/>
      <c r="T40" s="174"/>
      <c r="U40" s="174"/>
      <c r="V40" s="174"/>
      <c r="W40" s="174"/>
      <c r="X40" s="174"/>
      <c r="Y40" s="175"/>
      <c r="Z40" s="173"/>
      <c r="AA40" s="174"/>
      <c r="AB40" s="174"/>
      <c r="AC40" s="174"/>
      <c r="AD40" s="174"/>
      <c r="AE40" s="174"/>
      <c r="AF40" s="174"/>
      <c r="AG40" s="174"/>
      <c r="AH40" s="174"/>
      <c r="AI40" s="174"/>
      <c r="AJ40" s="174"/>
      <c r="AK40" s="174"/>
      <c r="AL40" s="174"/>
      <c r="AM40" s="175"/>
      <c r="AN40" s="52"/>
      <c r="AO40" s="52"/>
      <c r="AP40" s="191"/>
      <c r="AQ40" s="191"/>
      <c r="AR40" s="191"/>
      <c r="AS40" s="194" t="s">
        <v>130</v>
      </c>
      <c r="AT40" s="194"/>
      <c r="AU40" s="194"/>
      <c r="AV40" s="194"/>
      <c r="AW40" s="193">
        <v>10</v>
      </c>
      <c r="AX40" s="193"/>
      <c r="AY40" s="193"/>
      <c r="AZ40" s="194" t="s">
        <v>58</v>
      </c>
      <c r="BA40" s="194"/>
      <c r="BB40" s="194"/>
      <c r="BC40" s="194"/>
      <c r="BD40" s="193">
        <v>10</v>
      </c>
      <c r="BE40" s="193"/>
      <c r="BF40" s="193"/>
      <c r="BG40" s="193"/>
      <c r="BH40" s="194" t="s">
        <v>47</v>
      </c>
      <c r="BI40" s="194"/>
      <c r="BJ40" s="194"/>
      <c r="BK40" s="75"/>
      <c r="BL40" s="152" t="s">
        <v>130</v>
      </c>
      <c r="BM40" s="153"/>
      <c r="BN40" s="153"/>
      <c r="BO40" s="153"/>
      <c r="BP40" s="222"/>
      <c r="BQ40" s="222"/>
      <c r="BR40" s="222"/>
      <c r="BS40" s="153" t="s">
        <v>58</v>
      </c>
      <c r="BT40" s="153"/>
      <c r="BU40" s="153"/>
      <c r="BV40" s="222"/>
      <c r="BW40" s="222"/>
      <c r="BX40" s="222"/>
      <c r="BY40" s="153" t="s">
        <v>47</v>
      </c>
      <c r="BZ40" s="336"/>
      <c r="CA40" s="198"/>
      <c r="CB40" s="199"/>
      <c r="CC40" s="199"/>
      <c r="CD40" s="199"/>
      <c r="CE40" s="200"/>
      <c r="CF40" s="208"/>
      <c r="CG40" s="199"/>
      <c r="CH40" s="199"/>
      <c r="CI40" s="199"/>
      <c r="CJ40" s="200"/>
      <c r="CK40" s="208"/>
      <c r="CL40" s="199"/>
      <c r="CM40" s="199"/>
      <c r="CN40" s="199"/>
      <c r="CO40" s="209"/>
      <c r="CP40" s="226"/>
      <c r="CQ40" s="226"/>
      <c r="CR40" s="227"/>
      <c r="CS40" s="23"/>
      <c r="CT40" s="433" t="s">
        <v>150</v>
      </c>
      <c r="CU40" s="447" t="s">
        <v>147</v>
      </c>
      <c r="CV40" s="445" t="s">
        <v>152</v>
      </c>
      <c r="CW40" s="445" t="s">
        <v>155</v>
      </c>
      <c r="CX40" s="447">
        <v>604.8</v>
      </c>
      <c r="CY40" s="447">
        <v>3.7</v>
      </c>
      <c r="CZ40" s="505"/>
      <c r="DA40" s="506"/>
      <c r="DB40" s="507"/>
      <c r="DC40" s="2"/>
      <c r="DD40" s="2"/>
      <c r="DE40" s="29"/>
      <c r="DF40" s="21">
        <v>13</v>
      </c>
      <c r="DG40" s="21"/>
      <c r="DH40" s="21">
        <v>13</v>
      </c>
      <c r="DI40" s="21"/>
      <c r="DJ40" s="17"/>
      <c r="DK40" s="27"/>
      <c r="DL40" s="27"/>
      <c r="DM40" s="6"/>
      <c r="DN40" s="17"/>
      <c r="DO40" s="18"/>
      <c r="DP40" s="19"/>
      <c r="DQ40" s="17"/>
      <c r="DR40" s="17"/>
      <c r="DS40" s="17"/>
      <c r="DT40" s="17"/>
      <c r="DU40" s="17"/>
      <c r="DV40" s="17"/>
      <c r="DW40" s="17"/>
      <c r="DX40" s="17"/>
      <c r="DY40" s="6"/>
      <c r="DZ40" s="6"/>
      <c r="EA40" s="6"/>
      <c r="EB40" s="6"/>
      <c r="EC40" s="6"/>
    </row>
    <row r="41" spans="5:133" ht="7.5" customHeight="1">
      <c r="E41" s="183"/>
      <c r="F41" s="184"/>
      <c r="G41" s="343"/>
      <c r="H41" s="344"/>
      <c r="I41" s="344"/>
      <c r="J41" s="344"/>
      <c r="K41" s="344"/>
      <c r="L41" s="344"/>
      <c r="M41" s="345"/>
      <c r="N41" s="176"/>
      <c r="O41" s="177"/>
      <c r="P41" s="177"/>
      <c r="Q41" s="177"/>
      <c r="R41" s="177"/>
      <c r="S41" s="177"/>
      <c r="T41" s="177"/>
      <c r="U41" s="177"/>
      <c r="V41" s="177"/>
      <c r="W41" s="177"/>
      <c r="X41" s="177"/>
      <c r="Y41" s="178"/>
      <c r="Z41" s="176"/>
      <c r="AA41" s="177"/>
      <c r="AB41" s="177"/>
      <c r="AC41" s="177"/>
      <c r="AD41" s="177"/>
      <c r="AE41" s="177"/>
      <c r="AF41" s="177"/>
      <c r="AG41" s="177"/>
      <c r="AH41" s="177"/>
      <c r="AI41" s="177"/>
      <c r="AJ41" s="177"/>
      <c r="AK41" s="177"/>
      <c r="AL41" s="177"/>
      <c r="AM41" s="178"/>
      <c r="AN41" s="73"/>
      <c r="AO41" s="74"/>
      <c r="AP41" s="192"/>
      <c r="AQ41" s="192"/>
      <c r="AR41" s="192"/>
      <c r="AS41" s="194"/>
      <c r="AT41" s="194"/>
      <c r="AU41" s="194"/>
      <c r="AV41" s="194"/>
      <c r="AW41" s="241"/>
      <c r="AX41" s="241"/>
      <c r="AY41" s="241"/>
      <c r="AZ41" s="194"/>
      <c r="BA41" s="194"/>
      <c r="BB41" s="194"/>
      <c r="BC41" s="194"/>
      <c r="BD41" s="241"/>
      <c r="BE41" s="241"/>
      <c r="BF41" s="241"/>
      <c r="BG41" s="241"/>
      <c r="BH41" s="194"/>
      <c r="BI41" s="194"/>
      <c r="BJ41" s="194"/>
      <c r="BK41" s="75"/>
      <c r="BL41" s="369"/>
      <c r="BM41" s="260"/>
      <c r="BN41" s="260"/>
      <c r="BO41" s="260"/>
      <c r="BP41" s="431"/>
      <c r="BQ41" s="431"/>
      <c r="BR41" s="431"/>
      <c r="BS41" s="260"/>
      <c r="BT41" s="260"/>
      <c r="BU41" s="260"/>
      <c r="BV41" s="432"/>
      <c r="BW41" s="432"/>
      <c r="BX41" s="432"/>
      <c r="BY41" s="260"/>
      <c r="BZ41" s="261"/>
      <c r="CA41" s="201"/>
      <c r="CB41" s="202"/>
      <c r="CC41" s="202"/>
      <c r="CD41" s="202"/>
      <c r="CE41" s="203"/>
      <c r="CF41" s="210"/>
      <c r="CG41" s="202"/>
      <c r="CH41" s="202"/>
      <c r="CI41" s="202"/>
      <c r="CJ41" s="203"/>
      <c r="CK41" s="210"/>
      <c r="CL41" s="202"/>
      <c r="CM41" s="202"/>
      <c r="CN41" s="202"/>
      <c r="CO41" s="211"/>
      <c r="CP41" s="228"/>
      <c r="CQ41" s="228"/>
      <c r="CR41" s="229"/>
      <c r="CS41" s="23"/>
      <c r="CT41" s="434"/>
      <c r="CU41" s="449"/>
      <c r="CV41" s="446"/>
      <c r="CW41" s="446"/>
      <c r="CX41" s="449"/>
      <c r="CY41" s="449"/>
      <c r="CZ41" s="514"/>
      <c r="DA41" s="515"/>
      <c r="DB41" s="516"/>
      <c r="DC41" s="2"/>
      <c r="DD41" s="2"/>
      <c r="DE41" s="29"/>
      <c r="DF41" s="21">
        <v>14</v>
      </c>
      <c r="DG41" s="21"/>
      <c r="DH41" s="21">
        <v>14</v>
      </c>
      <c r="DI41" s="21"/>
      <c r="DJ41" s="17"/>
      <c r="DK41" s="6"/>
      <c r="DL41" s="27"/>
      <c r="DM41" s="6"/>
      <c r="DN41" s="17"/>
      <c r="DO41" s="18"/>
      <c r="DP41" s="18"/>
      <c r="DQ41" s="17"/>
      <c r="DR41" s="17"/>
      <c r="DS41" s="17"/>
      <c r="DT41" s="17"/>
      <c r="DU41" s="17"/>
      <c r="DV41" s="17"/>
      <c r="DW41" s="17"/>
      <c r="DX41" s="17"/>
      <c r="DY41" s="6"/>
      <c r="DZ41" s="6"/>
      <c r="EA41" s="6"/>
      <c r="EB41" s="6"/>
      <c r="EC41" s="6"/>
    </row>
    <row r="42" spans="5:133" ht="7.5" customHeight="1">
      <c r="E42" s="179" t="s">
        <v>70</v>
      </c>
      <c r="F42" s="180"/>
      <c r="G42" s="337" t="s">
        <v>8</v>
      </c>
      <c r="H42" s="338"/>
      <c r="I42" s="338"/>
      <c r="J42" s="338"/>
      <c r="K42" s="338"/>
      <c r="L42" s="338"/>
      <c r="M42" s="339"/>
      <c r="N42" s="161" t="s">
        <v>6</v>
      </c>
      <c r="O42" s="162"/>
      <c r="P42" s="162"/>
      <c r="Q42" s="162"/>
      <c r="R42" s="162"/>
      <c r="S42" s="162"/>
      <c r="T42" s="162"/>
      <c r="U42" s="162"/>
      <c r="V42" s="162"/>
      <c r="W42" s="162"/>
      <c r="X42" s="162"/>
      <c r="Y42" s="163"/>
      <c r="Z42" s="170" t="s">
        <v>57</v>
      </c>
      <c r="AA42" s="171"/>
      <c r="AB42" s="171"/>
      <c r="AC42" s="171"/>
      <c r="AD42" s="171"/>
      <c r="AE42" s="171"/>
      <c r="AF42" s="171"/>
      <c r="AG42" s="171"/>
      <c r="AH42" s="171"/>
      <c r="AI42" s="171"/>
      <c r="AJ42" s="171"/>
      <c r="AK42" s="171"/>
      <c r="AL42" s="171"/>
      <c r="AM42" s="172"/>
      <c r="AN42" s="170" t="s">
        <v>226</v>
      </c>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2"/>
      <c r="BL42" s="316"/>
      <c r="BM42" s="194"/>
      <c r="BN42" s="194"/>
      <c r="BO42" s="194"/>
      <c r="BP42" s="194"/>
      <c r="BQ42" s="194"/>
      <c r="BR42" s="194"/>
      <c r="BS42" s="194"/>
      <c r="BT42" s="194"/>
      <c r="BU42" s="194"/>
      <c r="BV42" s="194"/>
      <c r="BW42" s="194"/>
      <c r="BX42" s="194"/>
      <c r="BY42" s="194"/>
      <c r="BZ42" s="591"/>
      <c r="CA42" s="359"/>
      <c r="CB42" s="360"/>
      <c r="CC42" s="360"/>
      <c r="CD42" s="360"/>
      <c r="CE42" s="361"/>
      <c r="CF42" s="206" t="s">
        <v>21</v>
      </c>
      <c r="CG42" s="196"/>
      <c r="CH42" s="196"/>
      <c r="CI42" s="196"/>
      <c r="CJ42" s="197"/>
      <c r="CK42" s="365"/>
      <c r="CL42" s="360"/>
      <c r="CM42" s="360"/>
      <c r="CN42" s="360"/>
      <c r="CO42" s="366"/>
      <c r="CP42" s="224" t="s">
        <v>205</v>
      </c>
      <c r="CQ42" s="224"/>
      <c r="CR42" s="225"/>
      <c r="CS42" s="23"/>
      <c r="CT42" s="433" t="s">
        <v>150</v>
      </c>
      <c r="CU42" s="447" t="s">
        <v>147</v>
      </c>
      <c r="CV42" s="445" t="s">
        <v>154</v>
      </c>
      <c r="CW42" s="445" t="s">
        <v>156</v>
      </c>
      <c r="CX42" s="447">
        <v>471.2</v>
      </c>
      <c r="CY42" s="447">
        <v>3.3</v>
      </c>
      <c r="CZ42" s="505"/>
      <c r="DA42" s="506"/>
      <c r="DB42" s="507"/>
      <c r="DC42" s="2"/>
      <c r="DD42" s="2"/>
      <c r="DE42" s="29"/>
      <c r="DF42" s="21">
        <v>15</v>
      </c>
      <c r="DG42" s="21"/>
      <c r="DH42" s="21">
        <v>15</v>
      </c>
      <c r="DI42" s="21"/>
      <c r="DJ42" s="17"/>
      <c r="DK42" s="6"/>
      <c r="DL42" s="27"/>
      <c r="DM42" s="6"/>
      <c r="DN42" s="17"/>
      <c r="DO42" s="18"/>
      <c r="DP42" s="18"/>
      <c r="DQ42" s="17"/>
      <c r="DR42" s="17"/>
      <c r="DS42" s="17"/>
      <c r="DT42" s="17"/>
      <c r="DU42" s="17"/>
      <c r="DV42" s="17"/>
      <c r="DW42" s="17"/>
      <c r="DX42" s="17"/>
      <c r="DY42" s="6"/>
      <c r="DZ42" s="6"/>
      <c r="EA42" s="6"/>
      <c r="EB42" s="6"/>
      <c r="EC42" s="6"/>
    </row>
    <row r="43" spans="5:121" ht="7.5" customHeight="1">
      <c r="E43" s="181"/>
      <c r="F43" s="182"/>
      <c r="G43" s="340"/>
      <c r="H43" s="341"/>
      <c r="I43" s="341"/>
      <c r="J43" s="341"/>
      <c r="K43" s="341"/>
      <c r="L43" s="341"/>
      <c r="M43" s="342"/>
      <c r="N43" s="164"/>
      <c r="O43" s="165"/>
      <c r="P43" s="165"/>
      <c r="Q43" s="165"/>
      <c r="R43" s="165"/>
      <c r="S43" s="165"/>
      <c r="T43" s="165"/>
      <c r="U43" s="165"/>
      <c r="V43" s="165"/>
      <c r="W43" s="165"/>
      <c r="X43" s="165"/>
      <c r="Y43" s="166"/>
      <c r="Z43" s="173"/>
      <c r="AA43" s="174"/>
      <c r="AB43" s="174"/>
      <c r="AC43" s="174"/>
      <c r="AD43" s="174"/>
      <c r="AE43" s="174"/>
      <c r="AF43" s="174"/>
      <c r="AG43" s="174"/>
      <c r="AH43" s="174"/>
      <c r="AI43" s="174"/>
      <c r="AJ43" s="174"/>
      <c r="AK43" s="174"/>
      <c r="AL43" s="174"/>
      <c r="AM43" s="175"/>
      <c r="AN43" s="173"/>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5"/>
      <c r="BL43" s="316"/>
      <c r="BM43" s="194"/>
      <c r="BN43" s="194"/>
      <c r="BO43" s="194"/>
      <c r="BP43" s="194"/>
      <c r="BQ43" s="194"/>
      <c r="BR43" s="194"/>
      <c r="BS43" s="194"/>
      <c r="BT43" s="194"/>
      <c r="BU43" s="194"/>
      <c r="BV43" s="194"/>
      <c r="BW43" s="194"/>
      <c r="BX43" s="194"/>
      <c r="BY43" s="194"/>
      <c r="BZ43" s="591"/>
      <c r="CA43" s="270"/>
      <c r="CB43" s="251"/>
      <c r="CC43" s="251"/>
      <c r="CD43" s="251"/>
      <c r="CE43" s="271"/>
      <c r="CF43" s="208"/>
      <c r="CG43" s="199"/>
      <c r="CH43" s="199"/>
      <c r="CI43" s="199"/>
      <c r="CJ43" s="200"/>
      <c r="CK43" s="250"/>
      <c r="CL43" s="251"/>
      <c r="CM43" s="251"/>
      <c r="CN43" s="251"/>
      <c r="CO43" s="252"/>
      <c r="CP43" s="226"/>
      <c r="CQ43" s="226"/>
      <c r="CR43" s="227"/>
      <c r="CS43" s="23"/>
      <c r="CT43" s="434"/>
      <c r="CU43" s="449"/>
      <c r="CV43" s="446"/>
      <c r="CW43" s="446"/>
      <c r="CX43" s="449"/>
      <c r="CY43" s="449"/>
      <c r="CZ43" s="514"/>
      <c r="DA43" s="515"/>
      <c r="DB43" s="516"/>
      <c r="DC43" s="2"/>
      <c r="DD43" s="2"/>
      <c r="DE43" s="29"/>
      <c r="DF43" s="21">
        <v>16</v>
      </c>
      <c r="DG43" s="21"/>
      <c r="DH43" s="21">
        <v>16</v>
      </c>
      <c r="DI43" s="21"/>
      <c r="DJ43" s="17"/>
      <c r="DK43" s="6"/>
      <c r="DL43" s="27"/>
      <c r="DM43" s="6"/>
      <c r="DN43" s="6"/>
      <c r="DO43" s="6"/>
      <c r="DP43" s="6"/>
      <c r="DQ43" s="6"/>
    </row>
    <row r="44" spans="5:123" ht="7.5" customHeight="1">
      <c r="E44" s="181"/>
      <c r="F44" s="182"/>
      <c r="G44" s="340"/>
      <c r="H44" s="341"/>
      <c r="I44" s="341"/>
      <c r="J44" s="341"/>
      <c r="K44" s="341"/>
      <c r="L44" s="341"/>
      <c r="M44" s="342"/>
      <c r="N44" s="440"/>
      <c r="O44" s="441"/>
      <c r="P44" s="441"/>
      <c r="Q44" s="441"/>
      <c r="R44" s="441"/>
      <c r="S44" s="441"/>
      <c r="T44" s="441"/>
      <c r="U44" s="441"/>
      <c r="V44" s="441"/>
      <c r="W44" s="441"/>
      <c r="X44" s="441"/>
      <c r="Y44" s="442"/>
      <c r="Z44" s="238"/>
      <c r="AA44" s="239"/>
      <c r="AB44" s="239"/>
      <c r="AC44" s="239"/>
      <c r="AD44" s="239"/>
      <c r="AE44" s="239"/>
      <c r="AF44" s="239"/>
      <c r="AG44" s="239"/>
      <c r="AH44" s="239"/>
      <c r="AI44" s="239"/>
      <c r="AJ44" s="239"/>
      <c r="AK44" s="239"/>
      <c r="AL44" s="239"/>
      <c r="AM44" s="240"/>
      <c r="AN44" s="238"/>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40"/>
      <c r="BL44" s="592"/>
      <c r="BM44" s="593"/>
      <c r="BN44" s="593"/>
      <c r="BO44" s="593"/>
      <c r="BP44" s="593"/>
      <c r="BQ44" s="593"/>
      <c r="BR44" s="593"/>
      <c r="BS44" s="593"/>
      <c r="BT44" s="593"/>
      <c r="BU44" s="593"/>
      <c r="BV44" s="593"/>
      <c r="BW44" s="593"/>
      <c r="BX44" s="593"/>
      <c r="BY44" s="593"/>
      <c r="BZ44" s="594"/>
      <c r="CA44" s="362"/>
      <c r="CB44" s="363"/>
      <c r="CC44" s="363"/>
      <c r="CD44" s="363"/>
      <c r="CE44" s="364"/>
      <c r="CF44" s="459"/>
      <c r="CG44" s="460"/>
      <c r="CH44" s="460"/>
      <c r="CI44" s="460"/>
      <c r="CJ44" s="461"/>
      <c r="CK44" s="367"/>
      <c r="CL44" s="363"/>
      <c r="CM44" s="363"/>
      <c r="CN44" s="363"/>
      <c r="CO44" s="368"/>
      <c r="CP44" s="228"/>
      <c r="CQ44" s="228"/>
      <c r="CR44" s="229"/>
      <c r="CS44" s="23"/>
      <c r="CT44" s="433" t="s">
        <v>150</v>
      </c>
      <c r="CU44" s="447" t="s">
        <v>148</v>
      </c>
      <c r="CV44" s="445" t="s">
        <v>153</v>
      </c>
      <c r="CW44" s="445" t="s">
        <v>157</v>
      </c>
      <c r="CX44" s="447">
        <v>706.9</v>
      </c>
      <c r="CY44" s="447">
        <v>3.6</v>
      </c>
      <c r="CZ44" s="505" t="s">
        <v>161</v>
      </c>
      <c r="DA44" s="506"/>
      <c r="DB44" s="507"/>
      <c r="DC44" s="2"/>
      <c r="DD44" s="2"/>
      <c r="DE44" s="29"/>
      <c r="DF44" s="21">
        <v>18</v>
      </c>
      <c r="DG44" s="21"/>
      <c r="DH44" s="21">
        <v>18</v>
      </c>
      <c r="DI44" s="21"/>
      <c r="DJ44" s="17"/>
      <c r="DK44" s="6"/>
      <c r="DL44" s="27"/>
      <c r="DM44" s="6"/>
      <c r="DN44" s="17"/>
      <c r="DO44" s="17"/>
      <c r="DP44" s="17"/>
      <c r="DQ44" s="17"/>
      <c r="DR44" s="6"/>
      <c r="DS44" s="6"/>
    </row>
    <row r="45" spans="5:123" ht="7.5" customHeight="1">
      <c r="E45" s="181"/>
      <c r="F45" s="182"/>
      <c r="G45" s="340"/>
      <c r="H45" s="341"/>
      <c r="I45" s="341"/>
      <c r="J45" s="341"/>
      <c r="K45" s="341"/>
      <c r="L45" s="341"/>
      <c r="M45" s="342"/>
      <c r="N45" s="524" t="s">
        <v>7</v>
      </c>
      <c r="O45" s="221"/>
      <c r="P45" s="221"/>
      <c r="Q45" s="221"/>
      <c r="R45" s="221"/>
      <c r="S45" s="221"/>
      <c r="T45" s="221"/>
      <c r="U45" s="221"/>
      <c r="V45" s="221"/>
      <c r="W45" s="221"/>
      <c r="X45" s="221"/>
      <c r="Y45" s="525"/>
      <c r="Z45" s="235" t="s">
        <v>242</v>
      </c>
      <c r="AA45" s="236"/>
      <c r="AB45" s="236"/>
      <c r="AC45" s="236"/>
      <c r="AD45" s="236"/>
      <c r="AE45" s="236"/>
      <c r="AF45" s="236"/>
      <c r="AG45" s="236"/>
      <c r="AH45" s="236"/>
      <c r="AI45" s="236"/>
      <c r="AJ45" s="236"/>
      <c r="AK45" s="236"/>
      <c r="AL45" s="236"/>
      <c r="AM45" s="237"/>
      <c r="AN45" s="100"/>
      <c r="AO45" s="52"/>
      <c r="AP45" s="101"/>
      <c r="AQ45" s="101"/>
      <c r="AR45" s="231" t="s">
        <v>17</v>
      </c>
      <c r="AS45" s="231"/>
      <c r="AT45" s="231"/>
      <c r="AU45" s="231"/>
      <c r="AV45" s="231"/>
      <c r="AW45" s="530" t="str">
        <f>IF(OR(AP5="認定番号",AP5=""),"?",VLOOKUP(AP5,DO29:EC42,6,FALSE))</f>
        <v>?</v>
      </c>
      <c r="AX45" s="530"/>
      <c r="AY45" s="530"/>
      <c r="AZ45" s="530"/>
      <c r="BA45" s="529" t="s">
        <v>201</v>
      </c>
      <c r="BB45" s="529"/>
      <c r="BC45" s="529"/>
      <c r="BD45" s="529"/>
      <c r="BE45" s="529"/>
      <c r="BF45" s="529"/>
      <c r="BG45" s="529"/>
      <c r="BH45" s="529"/>
      <c r="BI45" s="529"/>
      <c r="BJ45" s="529"/>
      <c r="BK45" s="102"/>
      <c r="BL45" s="103"/>
      <c r="BM45" s="231" t="s">
        <v>53</v>
      </c>
      <c r="BN45" s="231"/>
      <c r="BO45" s="231"/>
      <c r="BP45" s="231"/>
      <c r="BQ45" s="231"/>
      <c r="BR45" s="608"/>
      <c r="BS45" s="608"/>
      <c r="BT45" s="608"/>
      <c r="BU45" s="608"/>
      <c r="BV45" s="608"/>
      <c r="BW45" s="609" t="s">
        <v>43</v>
      </c>
      <c r="BX45" s="529"/>
      <c r="BY45" s="529"/>
      <c r="BZ45" s="67"/>
      <c r="CA45" s="242">
        <f>IF(BR45="","",(IF(AW45&lt;=BR45,"○","")))</f>
      </c>
      <c r="CB45" s="243"/>
      <c r="CC45" s="243"/>
      <c r="CD45" s="243"/>
      <c r="CE45" s="244"/>
      <c r="CF45" s="245" t="s">
        <v>69</v>
      </c>
      <c r="CG45" s="478"/>
      <c r="CH45" s="478"/>
      <c r="CI45" s="478"/>
      <c r="CJ45" s="479"/>
      <c r="CK45" s="208">
        <f>IF(BR45="","",(IF(AW45&gt;BR45,"○","")))</f>
      </c>
      <c r="CL45" s="199"/>
      <c r="CM45" s="199"/>
      <c r="CN45" s="199"/>
      <c r="CO45" s="209"/>
      <c r="CP45" s="187" t="s">
        <v>212</v>
      </c>
      <c r="CQ45" s="187"/>
      <c r="CR45" s="188"/>
      <c r="CS45" s="23"/>
      <c r="CT45" s="434"/>
      <c r="CU45" s="449"/>
      <c r="CV45" s="446"/>
      <c r="CW45" s="446"/>
      <c r="CX45" s="449"/>
      <c r="CY45" s="449"/>
      <c r="CZ45" s="514"/>
      <c r="DA45" s="515"/>
      <c r="DB45" s="516"/>
      <c r="DC45" s="2"/>
      <c r="DD45" s="2"/>
      <c r="DE45" s="29"/>
      <c r="DF45" s="21">
        <v>19</v>
      </c>
      <c r="DG45" s="21"/>
      <c r="DH45" s="21">
        <v>19</v>
      </c>
      <c r="DI45" s="21"/>
      <c r="DJ45" s="17"/>
      <c r="DK45" s="6"/>
      <c r="DL45" s="27"/>
      <c r="DM45" s="6"/>
      <c r="DN45" s="18"/>
      <c r="DO45" s="20" t="s">
        <v>99</v>
      </c>
      <c r="DP45" s="18" t="s">
        <v>86</v>
      </c>
      <c r="DQ45" s="18" t="s">
        <v>87</v>
      </c>
      <c r="DR45" s="24"/>
      <c r="DS45" s="6"/>
    </row>
    <row r="46" spans="5:123" ht="7.5" customHeight="1">
      <c r="E46" s="181"/>
      <c r="F46" s="182"/>
      <c r="G46" s="340"/>
      <c r="H46" s="341"/>
      <c r="I46" s="341"/>
      <c r="J46" s="341"/>
      <c r="K46" s="341"/>
      <c r="L46" s="341"/>
      <c r="M46" s="342"/>
      <c r="N46" s="524"/>
      <c r="O46" s="221"/>
      <c r="P46" s="221"/>
      <c r="Q46" s="221"/>
      <c r="R46" s="221"/>
      <c r="S46" s="221"/>
      <c r="T46" s="221"/>
      <c r="U46" s="221"/>
      <c r="V46" s="221"/>
      <c r="W46" s="221"/>
      <c r="X46" s="221"/>
      <c r="Y46" s="525"/>
      <c r="Z46" s="235"/>
      <c r="AA46" s="236"/>
      <c r="AB46" s="236"/>
      <c r="AC46" s="236"/>
      <c r="AD46" s="236"/>
      <c r="AE46" s="236"/>
      <c r="AF46" s="236"/>
      <c r="AG46" s="236"/>
      <c r="AH46" s="236"/>
      <c r="AI46" s="236"/>
      <c r="AJ46" s="236"/>
      <c r="AK46" s="236"/>
      <c r="AL46" s="236"/>
      <c r="AM46" s="237"/>
      <c r="AN46" s="104"/>
      <c r="AO46" s="101"/>
      <c r="AP46" s="101"/>
      <c r="AQ46" s="101"/>
      <c r="AR46" s="231"/>
      <c r="AS46" s="231"/>
      <c r="AT46" s="231"/>
      <c r="AU46" s="231"/>
      <c r="AV46" s="231"/>
      <c r="AW46" s="531"/>
      <c r="AX46" s="531"/>
      <c r="AY46" s="531"/>
      <c r="AZ46" s="531"/>
      <c r="BA46" s="529"/>
      <c r="BB46" s="529"/>
      <c r="BC46" s="529"/>
      <c r="BD46" s="529"/>
      <c r="BE46" s="529"/>
      <c r="BF46" s="529"/>
      <c r="BG46" s="529"/>
      <c r="BH46" s="529"/>
      <c r="BI46" s="529"/>
      <c r="BJ46" s="529"/>
      <c r="BK46" s="94"/>
      <c r="BL46" s="103"/>
      <c r="BM46" s="231"/>
      <c r="BN46" s="231"/>
      <c r="BO46" s="231"/>
      <c r="BP46" s="231"/>
      <c r="BQ46" s="231"/>
      <c r="BR46" s="610"/>
      <c r="BS46" s="610"/>
      <c r="BT46" s="610"/>
      <c r="BU46" s="610"/>
      <c r="BV46" s="610"/>
      <c r="BW46" s="529"/>
      <c r="BX46" s="529"/>
      <c r="BY46" s="529"/>
      <c r="BZ46" s="67"/>
      <c r="CA46" s="198"/>
      <c r="CB46" s="199"/>
      <c r="CC46" s="199"/>
      <c r="CD46" s="199"/>
      <c r="CE46" s="200"/>
      <c r="CF46" s="480"/>
      <c r="CG46" s="154"/>
      <c r="CH46" s="154"/>
      <c r="CI46" s="154"/>
      <c r="CJ46" s="481"/>
      <c r="CK46" s="208"/>
      <c r="CL46" s="199"/>
      <c r="CM46" s="199"/>
      <c r="CN46" s="199"/>
      <c r="CO46" s="209"/>
      <c r="CP46" s="187"/>
      <c r="CQ46" s="187"/>
      <c r="CR46" s="188"/>
      <c r="CS46" s="23"/>
      <c r="CT46" s="435" t="s">
        <v>150</v>
      </c>
      <c r="CU46" s="447" t="s">
        <v>148</v>
      </c>
      <c r="CV46" s="445" t="s">
        <v>151</v>
      </c>
      <c r="CW46" s="445" t="s">
        <v>158</v>
      </c>
      <c r="CX46" s="447">
        <v>678.6</v>
      </c>
      <c r="CY46" s="447">
        <v>3.6</v>
      </c>
      <c r="CZ46" s="505" t="s">
        <v>161</v>
      </c>
      <c r="DA46" s="506"/>
      <c r="DB46" s="507"/>
      <c r="DC46" s="2"/>
      <c r="DD46" s="2"/>
      <c r="DE46" s="29"/>
      <c r="DF46" s="21">
        <v>20</v>
      </c>
      <c r="DG46" s="21"/>
      <c r="DH46" s="21">
        <v>20</v>
      </c>
      <c r="DI46" s="21"/>
      <c r="DJ46" s="17"/>
      <c r="DK46" s="6"/>
      <c r="DL46" s="27"/>
      <c r="DM46" s="6"/>
      <c r="DN46" s="421" t="s">
        <v>83</v>
      </c>
      <c r="DO46" s="18" t="s">
        <v>88</v>
      </c>
      <c r="DP46" s="18" t="s">
        <v>84</v>
      </c>
      <c r="DQ46" s="17"/>
      <c r="DR46" s="6"/>
      <c r="DS46" s="6"/>
    </row>
    <row r="47" spans="5:123" ht="7.5" customHeight="1" thickBot="1">
      <c r="E47" s="183"/>
      <c r="F47" s="184"/>
      <c r="G47" s="343"/>
      <c r="H47" s="344"/>
      <c r="I47" s="344"/>
      <c r="J47" s="344"/>
      <c r="K47" s="344"/>
      <c r="L47" s="344"/>
      <c r="M47" s="345"/>
      <c r="N47" s="526"/>
      <c r="O47" s="527"/>
      <c r="P47" s="527"/>
      <c r="Q47" s="527"/>
      <c r="R47" s="527"/>
      <c r="S47" s="527"/>
      <c r="T47" s="527"/>
      <c r="U47" s="527"/>
      <c r="V47" s="527"/>
      <c r="W47" s="527"/>
      <c r="X47" s="527"/>
      <c r="Y47" s="528"/>
      <c r="Z47" s="395"/>
      <c r="AA47" s="396"/>
      <c r="AB47" s="396"/>
      <c r="AC47" s="396"/>
      <c r="AD47" s="396"/>
      <c r="AE47" s="396"/>
      <c r="AF47" s="396"/>
      <c r="AG47" s="396"/>
      <c r="AH47" s="396"/>
      <c r="AI47" s="396"/>
      <c r="AJ47" s="396"/>
      <c r="AK47" s="396"/>
      <c r="AL47" s="396"/>
      <c r="AM47" s="397"/>
      <c r="AN47" s="68"/>
      <c r="AO47" s="60"/>
      <c r="AP47" s="60"/>
      <c r="AQ47" s="60"/>
      <c r="AR47" s="60"/>
      <c r="AS47" s="60"/>
      <c r="AT47" s="60"/>
      <c r="AU47" s="60"/>
      <c r="AV47" s="60"/>
      <c r="AW47" s="60"/>
      <c r="AX47" s="60"/>
      <c r="AY47" s="60"/>
      <c r="AZ47" s="60"/>
      <c r="BA47" s="60"/>
      <c r="BB47" s="60"/>
      <c r="BC47" s="60"/>
      <c r="BD47" s="60"/>
      <c r="BE47" s="60"/>
      <c r="BF47" s="60"/>
      <c r="BG47" s="60"/>
      <c r="BH47" s="60"/>
      <c r="BI47" s="60"/>
      <c r="BJ47" s="60"/>
      <c r="BK47" s="105"/>
      <c r="BL47" s="106"/>
      <c r="BM47" s="69"/>
      <c r="BN47" s="69"/>
      <c r="BO47" s="69"/>
      <c r="BP47" s="353"/>
      <c r="BQ47" s="353"/>
      <c r="BR47" s="353"/>
      <c r="BS47" s="353"/>
      <c r="BT47" s="353"/>
      <c r="BU47" s="353"/>
      <c r="BV47" s="353"/>
      <c r="BW47" s="353"/>
      <c r="BX47" s="69"/>
      <c r="BY47" s="69"/>
      <c r="BZ47" s="70"/>
      <c r="CA47" s="201"/>
      <c r="CB47" s="202"/>
      <c r="CC47" s="202"/>
      <c r="CD47" s="202"/>
      <c r="CE47" s="203"/>
      <c r="CF47" s="482"/>
      <c r="CG47" s="483"/>
      <c r="CH47" s="483"/>
      <c r="CI47" s="483"/>
      <c r="CJ47" s="484"/>
      <c r="CK47" s="210"/>
      <c r="CL47" s="202"/>
      <c r="CM47" s="202"/>
      <c r="CN47" s="202"/>
      <c r="CO47" s="211"/>
      <c r="CP47" s="189"/>
      <c r="CQ47" s="189"/>
      <c r="CR47" s="190"/>
      <c r="CS47" s="23"/>
      <c r="CT47" s="436"/>
      <c r="CU47" s="448"/>
      <c r="CV47" s="517"/>
      <c r="CW47" s="517"/>
      <c r="CX47" s="448"/>
      <c r="CY47" s="448"/>
      <c r="CZ47" s="508"/>
      <c r="DA47" s="509"/>
      <c r="DB47" s="510"/>
      <c r="DC47" s="2"/>
      <c r="DD47" s="2"/>
      <c r="DE47" s="29"/>
      <c r="DF47" s="21">
        <v>21</v>
      </c>
      <c r="DG47" s="21"/>
      <c r="DH47" s="21">
        <v>21</v>
      </c>
      <c r="DI47" s="21"/>
      <c r="DJ47" s="18"/>
      <c r="DK47" s="6"/>
      <c r="DL47" s="6"/>
      <c r="DM47" s="6"/>
      <c r="DN47" s="421"/>
      <c r="DO47" s="18" t="s">
        <v>89</v>
      </c>
      <c r="DP47" s="18" t="s">
        <v>85</v>
      </c>
      <c r="DQ47" s="17"/>
      <c r="DR47" s="6"/>
      <c r="DS47" s="6"/>
    </row>
    <row r="48" spans="5:124" ht="7.5" customHeight="1">
      <c r="E48" s="179" t="s">
        <v>18</v>
      </c>
      <c r="F48" s="180"/>
      <c r="G48" s="170" t="s">
        <v>9</v>
      </c>
      <c r="H48" s="171"/>
      <c r="I48" s="171"/>
      <c r="J48" s="171"/>
      <c r="K48" s="171"/>
      <c r="L48" s="171"/>
      <c r="M48" s="172"/>
      <c r="N48" s="161" t="s">
        <v>6</v>
      </c>
      <c r="O48" s="162"/>
      <c r="P48" s="162"/>
      <c r="Q48" s="162"/>
      <c r="R48" s="162"/>
      <c r="S48" s="162"/>
      <c r="T48" s="162"/>
      <c r="U48" s="162"/>
      <c r="V48" s="162"/>
      <c r="W48" s="162"/>
      <c r="X48" s="162"/>
      <c r="Y48" s="163"/>
      <c r="Z48" s="170" t="s">
        <v>10</v>
      </c>
      <c r="AA48" s="171"/>
      <c r="AB48" s="171"/>
      <c r="AC48" s="171"/>
      <c r="AD48" s="171"/>
      <c r="AE48" s="171"/>
      <c r="AF48" s="171"/>
      <c r="AG48" s="171"/>
      <c r="AH48" s="171"/>
      <c r="AI48" s="171"/>
      <c r="AJ48" s="171"/>
      <c r="AK48" s="171"/>
      <c r="AL48" s="171"/>
      <c r="AM48" s="172"/>
      <c r="AN48" s="170" t="s">
        <v>225</v>
      </c>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2"/>
      <c r="BL48" s="595"/>
      <c r="BM48" s="596"/>
      <c r="BN48" s="596"/>
      <c r="BO48" s="596"/>
      <c r="BP48" s="596"/>
      <c r="BQ48" s="596"/>
      <c r="BR48" s="596"/>
      <c r="BS48" s="596"/>
      <c r="BT48" s="596"/>
      <c r="BU48" s="596"/>
      <c r="BV48" s="596"/>
      <c r="BW48" s="596"/>
      <c r="BX48" s="596"/>
      <c r="BY48" s="596"/>
      <c r="BZ48" s="597"/>
      <c r="CA48" s="359"/>
      <c r="CB48" s="360"/>
      <c r="CC48" s="360"/>
      <c r="CD48" s="360"/>
      <c r="CE48" s="361"/>
      <c r="CF48" s="206" t="s">
        <v>20</v>
      </c>
      <c r="CG48" s="196"/>
      <c r="CH48" s="196"/>
      <c r="CI48" s="196"/>
      <c r="CJ48" s="197"/>
      <c r="CK48" s="365"/>
      <c r="CL48" s="360"/>
      <c r="CM48" s="360"/>
      <c r="CN48" s="360"/>
      <c r="CO48" s="366"/>
      <c r="CP48" s="224" t="s">
        <v>205</v>
      </c>
      <c r="CQ48" s="224"/>
      <c r="CR48" s="225"/>
      <c r="CS48" s="23"/>
      <c r="CT48" s="31"/>
      <c r="CU48" s="31"/>
      <c r="CV48" s="23"/>
      <c r="CW48" s="23"/>
      <c r="CX48" s="23"/>
      <c r="CY48" s="23"/>
      <c r="CZ48" s="23"/>
      <c r="DA48" s="23"/>
      <c r="DB48" s="23"/>
      <c r="DC48" s="2"/>
      <c r="DD48" s="2"/>
      <c r="DE48" s="28"/>
      <c r="DF48" s="21">
        <v>22</v>
      </c>
      <c r="DG48" s="21"/>
      <c r="DH48" s="21">
        <v>22</v>
      </c>
      <c r="DI48" s="21"/>
      <c r="DJ48" s="18"/>
      <c r="DK48" s="6"/>
      <c r="DL48" s="6"/>
      <c r="DM48" s="6"/>
      <c r="DN48" s="422" t="s">
        <v>97</v>
      </c>
      <c r="DO48" s="20" t="s">
        <v>88</v>
      </c>
      <c r="DP48" s="20" t="s">
        <v>90</v>
      </c>
      <c r="DQ48" s="18" t="s">
        <v>91</v>
      </c>
      <c r="DR48" s="26"/>
      <c r="DS48" s="26"/>
      <c r="DT48" s="26"/>
    </row>
    <row r="49" spans="5:124" ht="7.5" customHeight="1">
      <c r="E49" s="181"/>
      <c r="F49" s="182"/>
      <c r="G49" s="173"/>
      <c r="H49" s="174"/>
      <c r="I49" s="174"/>
      <c r="J49" s="174"/>
      <c r="K49" s="174"/>
      <c r="L49" s="174"/>
      <c r="M49" s="175"/>
      <c r="N49" s="164"/>
      <c r="O49" s="165"/>
      <c r="P49" s="165"/>
      <c r="Q49" s="165"/>
      <c r="R49" s="165"/>
      <c r="S49" s="165"/>
      <c r="T49" s="165"/>
      <c r="U49" s="165"/>
      <c r="V49" s="165"/>
      <c r="W49" s="165"/>
      <c r="X49" s="165"/>
      <c r="Y49" s="166"/>
      <c r="Z49" s="173"/>
      <c r="AA49" s="174"/>
      <c r="AB49" s="174"/>
      <c r="AC49" s="174"/>
      <c r="AD49" s="174"/>
      <c r="AE49" s="174"/>
      <c r="AF49" s="174"/>
      <c r="AG49" s="174"/>
      <c r="AH49" s="174"/>
      <c r="AI49" s="174"/>
      <c r="AJ49" s="174"/>
      <c r="AK49" s="174"/>
      <c r="AL49" s="174"/>
      <c r="AM49" s="175"/>
      <c r="AN49" s="173"/>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5"/>
      <c r="BL49" s="598"/>
      <c r="BM49" s="154"/>
      <c r="BN49" s="154"/>
      <c r="BO49" s="154"/>
      <c r="BP49" s="154"/>
      <c r="BQ49" s="154"/>
      <c r="BR49" s="154"/>
      <c r="BS49" s="154"/>
      <c r="BT49" s="154"/>
      <c r="BU49" s="154"/>
      <c r="BV49" s="154"/>
      <c r="BW49" s="154"/>
      <c r="BX49" s="154"/>
      <c r="BY49" s="154"/>
      <c r="BZ49" s="599"/>
      <c r="CA49" s="270"/>
      <c r="CB49" s="251"/>
      <c r="CC49" s="251"/>
      <c r="CD49" s="251"/>
      <c r="CE49" s="271"/>
      <c r="CF49" s="208"/>
      <c r="CG49" s="199"/>
      <c r="CH49" s="199"/>
      <c r="CI49" s="199"/>
      <c r="CJ49" s="200"/>
      <c r="CK49" s="250"/>
      <c r="CL49" s="251"/>
      <c r="CM49" s="251"/>
      <c r="CN49" s="251"/>
      <c r="CO49" s="252"/>
      <c r="CP49" s="226"/>
      <c r="CQ49" s="226"/>
      <c r="CR49" s="227"/>
      <c r="CS49" s="15"/>
      <c r="CT49" s="31"/>
      <c r="CU49" s="31"/>
      <c r="CV49" s="23"/>
      <c r="CW49" s="23"/>
      <c r="CX49" s="23"/>
      <c r="CY49" s="23"/>
      <c r="CZ49" s="23"/>
      <c r="DA49" s="23"/>
      <c r="DB49" s="23"/>
      <c r="DC49" s="4"/>
      <c r="DD49" s="4"/>
      <c r="DE49" s="28"/>
      <c r="DF49" s="21">
        <v>23</v>
      </c>
      <c r="DG49" s="21"/>
      <c r="DH49" s="21">
        <v>23</v>
      </c>
      <c r="DI49" s="21"/>
      <c r="DJ49" s="18"/>
      <c r="DK49" s="6"/>
      <c r="DL49" s="6"/>
      <c r="DM49" s="24"/>
      <c r="DN49" s="422"/>
      <c r="DO49" s="20" t="s">
        <v>89</v>
      </c>
      <c r="DP49" s="20" t="s">
        <v>92</v>
      </c>
      <c r="DQ49" s="18" t="s">
        <v>93</v>
      </c>
      <c r="DR49" s="24"/>
      <c r="DS49" s="24"/>
      <c r="DT49" s="26"/>
    </row>
    <row r="50" spans="5:124" ht="7.5" customHeight="1">
      <c r="E50" s="181"/>
      <c r="F50" s="182"/>
      <c r="G50" s="173"/>
      <c r="H50" s="174"/>
      <c r="I50" s="174"/>
      <c r="J50" s="174"/>
      <c r="K50" s="174"/>
      <c r="L50" s="174"/>
      <c r="M50" s="175"/>
      <c r="N50" s="440"/>
      <c r="O50" s="441"/>
      <c r="P50" s="441"/>
      <c r="Q50" s="441"/>
      <c r="R50" s="441"/>
      <c r="S50" s="441"/>
      <c r="T50" s="441"/>
      <c r="U50" s="441"/>
      <c r="V50" s="441"/>
      <c r="W50" s="441"/>
      <c r="X50" s="441"/>
      <c r="Y50" s="442"/>
      <c r="Z50" s="238"/>
      <c r="AA50" s="239"/>
      <c r="AB50" s="239"/>
      <c r="AC50" s="239"/>
      <c r="AD50" s="239"/>
      <c r="AE50" s="239"/>
      <c r="AF50" s="239"/>
      <c r="AG50" s="239"/>
      <c r="AH50" s="239"/>
      <c r="AI50" s="239"/>
      <c r="AJ50" s="239"/>
      <c r="AK50" s="239"/>
      <c r="AL50" s="239"/>
      <c r="AM50" s="240"/>
      <c r="AN50" s="238"/>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40"/>
      <c r="BL50" s="600"/>
      <c r="BM50" s="601"/>
      <c r="BN50" s="601"/>
      <c r="BO50" s="601"/>
      <c r="BP50" s="601"/>
      <c r="BQ50" s="601"/>
      <c r="BR50" s="601"/>
      <c r="BS50" s="601"/>
      <c r="BT50" s="601"/>
      <c r="BU50" s="601"/>
      <c r="BV50" s="601"/>
      <c r="BW50" s="601"/>
      <c r="BX50" s="601"/>
      <c r="BY50" s="601"/>
      <c r="BZ50" s="602"/>
      <c r="CA50" s="362"/>
      <c r="CB50" s="363"/>
      <c r="CC50" s="363"/>
      <c r="CD50" s="363"/>
      <c r="CE50" s="364"/>
      <c r="CF50" s="459"/>
      <c r="CG50" s="460"/>
      <c r="CH50" s="460"/>
      <c r="CI50" s="460"/>
      <c r="CJ50" s="461"/>
      <c r="CK50" s="367"/>
      <c r="CL50" s="363"/>
      <c r="CM50" s="363"/>
      <c r="CN50" s="363"/>
      <c r="CO50" s="368"/>
      <c r="CP50" s="228"/>
      <c r="CQ50" s="228"/>
      <c r="CR50" s="229"/>
      <c r="CS50" s="15"/>
      <c r="CT50" s="31"/>
      <c r="CU50" s="31"/>
      <c r="CV50" s="23"/>
      <c r="CW50" s="23"/>
      <c r="CX50" s="23"/>
      <c r="CY50" s="23"/>
      <c r="CZ50" s="23"/>
      <c r="DA50" s="23"/>
      <c r="DB50" s="23"/>
      <c r="DC50" s="4"/>
      <c r="DD50" s="4"/>
      <c r="DE50" s="28"/>
      <c r="DF50" s="21">
        <v>24</v>
      </c>
      <c r="DG50" s="21"/>
      <c r="DH50" s="21">
        <v>24</v>
      </c>
      <c r="DI50" s="21"/>
      <c r="DJ50" s="18"/>
      <c r="DK50" s="6"/>
      <c r="DL50" s="6"/>
      <c r="DM50" s="24"/>
      <c r="DN50" s="18"/>
      <c r="DO50" s="18" t="s">
        <v>100</v>
      </c>
      <c r="DP50" s="18" t="str">
        <f>IF(AV21=BM23,"〇","×")</f>
        <v>〇</v>
      </c>
      <c r="DQ50" s="18">
        <f>IF(BM25="","",IF(AV23=BM25,"〇","×"))</f>
      </c>
      <c r="DR50" s="24"/>
      <c r="DS50" s="24"/>
      <c r="DT50" s="26"/>
    </row>
    <row r="51" spans="5:124" ht="7.5" customHeight="1">
      <c r="E51" s="181"/>
      <c r="F51" s="182"/>
      <c r="G51" s="173"/>
      <c r="H51" s="174"/>
      <c r="I51" s="174"/>
      <c r="J51" s="174"/>
      <c r="K51" s="174"/>
      <c r="L51" s="174"/>
      <c r="M51" s="175"/>
      <c r="N51" s="356" t="s">
        <v>119</v>
      </c>
      <c r="O51" s="357"/>
      <c r="P51" s="357"/>
      <c r="Q51" s="357"/>
      <c r="R51" s="357"/>
      <c r="S51" s="357"/>
      <c r="T51" s="357"/>
      <c r="U51" s="357"/>
      <c r="V51" s="357"/>
      <c r="W51" s="357"/>
      <c r="X51" s="357"/>
      <c r="Y51" s="358"/>
      <c r="Z51" s="356" t="s">
        <v>120</v>
      </c>
      <c r="AA51" s="357"/>
      <c r="AB51" s="357"/>
      <c r="AC51" s="357"/>
      <c r="AD51" s="357"/>
      <c r="AE51" s="357"/>
      <c r="AF51" s="357"/>
      <c r="AG51" s="357"/>
      <c r="AH51" s="357"/>
      <c r="AI51" s="357"/>
      <c r="AJ51" s="357"/>
      <c r="AK51" s="357"/>
      <c r="AL51" s="357"/>
      <c r="AM51" s="358"/>
      <c r="AN51" s="437" t="s">
        <v>121</v>
      </c>
      <c r="AO51" s="438"/>
      <c r="AP51" s="438"/>
      <c r="AQ51" s="438"/>
      <c r="AR51" s="438"/>
      <c r="AS51" s="438"/>
      <c r="AT51" s="438"/>
      <c r="AU51" s="438"/>
      <c r="AV51" s="438"/>
      <c r="AW51" s="438"/>
      <c r="AX51" s="438"/>
      <c r="AY51" s="438"/>
      <c r="AZ51" s="438"/>
      <c r="BA51" s="438"/>
      <c r="BB51" s="438"/>
      <c r="BC51" s="438"/>
      <c r="BD51" s="438"/>
      <c r="BE51" s="438"/>
      <c r="BF51" s="438"/>
      <c r="BG51" s="438"/>
      <c r="BH51" s="438"/>
      <c r="BI51" s="438"/>
      <c r="BJ51" s="438"/>
      <c r="BK51" s="439"/>
      <c r="BL51" s="603"/>
      <c r="BM51" s="478"/>
      <c r="BN51" s="478"/>
      <c r="BO51" s="478"/>
      <c r="BP51" s="478"/>
      <c r="BQ51" s="478"/>
      <c r="BR51" s="478"/>
      <c r="BS51" s="478"/>
      <c r="BT51" s="478"/>
      <c r="BU51" s="478"/>
      <c r="BV51" s="478"/>
      <c r="BW51" s="478"/>
      <c r="BX51" s="478"/>
      <c r="BY51" s="478"/>
      <c r="BZ51" s="604"/>
      <c r="CA51" s="268"/>
      <c r="CB51" s="248"/>
      <c r="CC51" s="248"/>
      <c r="CD51" s="248"/>
      <c r="CE51" s="269"/>
      <c r="CF51" s="245" t="s">
        <v>21</v>
      </c>
      <c r="CG51" s="243"/>
      <c r="CH51" s="243"/>
      <c r="CI51" s="243"/>
      <c r="CJ51" s="244"/>
      <c r="CK51" s="247"/>
      <c r="CL51" s="248"/>
      <c r="CM51" s="248"/>
      <c r="CN51" s="248"/>
      <c r="CO51" s="249"/>
      <c r="CP51" s="224" t="s">
        <v>205</v>
      </c>
      <c r="CQ51" s="224"/>
      <c r="CR51" s="225"/>
      <c r="CS51" s="15"/>
      <c r="CT51" s="31"/>
      <c r="CU51" s="31"/>
      <c r="CV51" s="23"/>
      <c r="CW51" s="23"/>
      <c r="CX51" s="23"/>
      <c r="CY51" s="23"/>
      <c r="CZ51" s="23"/>
      <c r="DA51" s="23"/>
      <c r="DB51" s="23"/>
      <c r="DC51" s="4"/>
      <c r="DD51" s="4"/>
      <c r="DE51" s="29"/>
      <c r="DF51" s="21">
        <v>25</v>
      </c>
      <c r="DG51" s="21"/>
      <c r="DH51" s="21">
        <v>25</v>
      </c>
      <c r="DI51" s="21"/>
      <c r="DJ51" s="17"/>
      <c r="DK51" s="6"/>
      <c r="DL51" s="6"/>
      <c r="DM51" s="24"/>
      <c r="DN51" s="24"/>
      <c r="DO51" s="27"/>
      <c r="DP51" s="25"/>
      <c r="DQ51" s="26"/>
      <c r="DR51" s="24"/>
      <c r="DS51" s="24"/>
      <c r="DT51" s="26"/>
    </row>
    <row r="52" spans="5:124" ht="7.5" customHeight="1">
      <c r="E52" s="181"/>
      <c r="F52" s="182"/>
      <c r="G52" s="173"/>
      <c r="H52" s="174"/>
      <c r="I52" s="174"/>
      <c r="J52" s="174"/>
      <c r="K52" s="174"/>
      <c r="L52" s="174"/>
      <c r="M52" s="175"/>
      <c r="N52" s="173"/>
      <c r="O52" s="174"/>
      <c r="P52" s="174"/>
      <c r="Q52" s="174"/>
      <c r="R52" s="174"/>
      <c r="S52" s="174"/>
      <c r="T52" s="174"/>
      <c r="U52" s="174"/>
      <c r="V52" s="174"/>
      <c r="W52" s="174"/>
      <c r="X52" s="174"/>
      <c r="Y52" s="175"/>
      <c r="Z52" s="173"/>
      <c r="AA52" s="174"/>
      <c r="AB52" s="174"/>
      <c r="AC52" s="174"/>
      <c r="AD52" s="174"/>
      <c r="AE52" s="174"/>
      <c r="AF52" s="174"/>
      <c r="AG52" s="174"/>
      <c r="AH52" s="174"/>
      <c r="AI52" s="174"/>
      <c r="AJ52" s="174"/>
      <c r="AK52" s="174"/>
      <c r="AL52" s="174"/>
      <c r="AM52" s="175"/>
      <c r="AN52" s="164"/>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6"/>
      <c r="BL52" s="598"/>
      <c r="BM52" s="154"/>
      <c r="BN52" s="154"/>
      <c r="BO52" s="154"/>
      <c r="BP52" s="154"/>
      <c r="BQ52" s="154"/>
      <c r="BR52" s="154"/>
      <c r="BS52" s="154"/>
      <c r="BT52" s="154"/>
      <c r="BU52" s="154"/>
      <c r="BV52" s="154"/>
      <c r="BW52" s="154"/>
      <c r="BX52" s="154"/>
      <c r="BY52" s="154"/>
      <c r="BZ52" s="599"/>
      <c r="CA52" s="270"/>
      <c r="CB52" s="251"/>
      <c r="CC52" s="251"/>
      <c r="CD52" s="251"/>
      <c r="CE52" s="271"/>
      <c r="CF52" s="208"/>
      <c r="CG52" s="199"/>
      <c r="CH52" s="199"/>
      <c r="CI52" s="199"/>
      <c r="CJ52" s="200"/>
      <c r="CK52" s="250"/>
      <c r="CL52" s="251"/>
      <c r="CM52" s="251"/>
      <c r="CN52" s="251"/>
      <c r="CO52" s="252"/>
      <c r="CP52" s="226"/>
      <c r="CQ52" s="226"/>
      <c r="CR52" s="227"/>
      <c r="CS52" s="23"/>
      <c r="CT52" s="31"/>
      <c r="CU52" s="31"/>
      <c r="CV52" s="23"/>
      <c r="CW52" s="23"/>
      <c r="CX52" s="23"/>
      <c r="CY52" s="23"/>
      <c r="CZ52" s="23"/>
      <c r="DA52" s="23"/>
      <c r="DB52" s="23"/>
      <c r="DC52" s="2"/>
      <c r="DD52" s="2"/>
      <c r="DE52" s="29"/>
      <c r="DF52" s="21">
        <v>26</v>
      </c>
      <c r="DG52" s="21"/>
      <c r="DH52" s="21">
        <v>26</v>
      </c>
      <c r="DI52" s="21"/>
      <c r="DJ52" s="17"/>
      <c r="DK52" s="6"/>
      <c r="DL52" s="6"/>
      <c r="DM52" s="24"/>
      <c r="DN52" s="18"/>
      <c r="DO52" s="443" t="s">
        <v>112</v>
      </c>
      <c r="DP52" s="444"/>
      <c r="DQ52" s="429" t="s">
        <v>47</v>
      </c>
      <c r="DR52" s="308" t="s">
        <v>100</v>
      </c>
      <c r="DS52" s="309"/>
      <c r="DT52" s="310"/>
    </row>
    <row r="53" spans="5:124" ht="7.5" customHeight="1">
      <c r="E53" s="181"/>
      <c r="F53" s="182"/>
      <c r="G53" s="173"/>
      <c r="H53" s="174"/>
      <c r="I53" s="174"/>
      <c r="J53" s="174"/>
      <c r="K53" s="174"/>
      <c r="L53" s="174"/>
      <c r="M53" s="175"/>
      <c r="N53" s="238"/>
      <c r="O53" s="239"/>
      <c r="P53" s="239"/>
      <c r="Q53" s="239"/>
      <c r="R53" s="239"/>
      <c r="S53" s="239"/>
      <c r="T53" s="239"/>
      <c r="U53" s="239"/>
      <c r="V53" s="239"/>
      <c r="W53" s="239"/>
      <c r="X53" s="239"/>
      <c r="Y53" s="240"/>
      <c r="Z53" s="238"/>
      <c r="AA53" s="239"/>
      <c r="AB53" s="239"/>
      <c r="AC53" s="239"/>
      <c r="AD53" s="239"/>
      <c r="AE53" s="239"/>
      <c r="AF53" s="239"/>
      <c r="AG53" s="239"/>
      <c r="AH53" s="239"/>
      <c r="AI53" s="239"/>
      <c r="AJ53" s="239"/>
      <c r="AK53" s="239"/>
      <c r="AL53" s="239"/>
      <c r="AM53" s="240"/>
      <c r="AN53" s="440"/>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2"/>
      <c r="BL53" s="600"/>
      <c r="BM53" s="601"/>
      <c r="BN53" s="601"/>
      <c r="BO53" s="601"/>
      <c r="BP53" s="601"/>
      <c r="BQ53" s="601"/>
      <c r="BR53" s="601"/>
      <c r="BS53" s="601"/>
      <c r="BT53" s="601"/>
      <c r="BU53" s="601"/>
      <c r="BV53" s="601"/>
      <c r="BW53" s="601"/>
      <c r="BX53" s="601"/>
      <c r="BY53" s="601"/>
      <c r="BZ53" s="602"/>
      <c r="CA53" s="362"/>
      <c r="CB53" s="363"/>
      <c r="CC53" s="363"/>
      <c r="CD53" s="363"/>
      <c r="CE53" s="364"/>
      <c r="CF53" s="459"/>
      <c r="CG53" s="460"/>
      <c r="CH53" s="460"/>
      <c r="CI53" s="460"/>
      <c r="CJ53" s="461"/>
      <c r="CK53" s="367"/>
      <c r="CL53" s="363"/>
      <c r="CM53" s="363"/>
      <c r="CN53" s="363"/>
      <c r="CO53" s="368"/>
      <c r="CP53" s="228"/>
      <c r="CQ53" s="228"/>
      <c r="CR53" s="229"/>
      <c r="CS53" s="23"/>
      <c r="CT53" s="23"/>
      <c r="CU53" s="23"/>
      <c r="CV53" s="23"/>
      <c r="CW53" s="23"/>
      <c r="CX53" s="23"/>
      <c r="CY53" s="23"/>
      <c r="CZ53" s="23"/>
      <c r="DA53" s="23"/>
      <c r="DB53" s="23"/>
      <c r="DC53" s="2"/>
      <c r="DD53" s="2"/>
      <c r="DE53" s="29"/>
      <c r="DF53" s="21">
        <v>27</v>
      </c>
      <c r="DG53" s="21"/>
      <c r="DH53" s="21">
        <v>27</v>
      </c>
      <c r="DI53" s="21"/>
      <c r="DJ53" s="17"/>
      <c r="DK53" s="6"/>
      <c r="DL53" s="6"/>
      <c r="DM53" s="6"/>
      <c r="DN53" s="18"/>
      <c r="DO53" s="20" t="s">
        <v>110</v>
      </c>
      <c r="DP53" s="19" t="s">
        <v>111</v>
      </c>
      <c r="DQ53" s="430"/>
      <c r="DR53" s="21" t="s">
        <v>112</v>
      </c>
      <c r="DS53" s="19" t="s">
        <v>47</v>
      </c>
      <c r="DT53" s="19" t="s">
        <v>117</v>
      </c>
    </row>
    <row r="54" spans="5:124" ht="7.5" customHeight="1">
      <c r="E54" s="181"/>
      <c r="F54" s="182"/>
      <c r="G54" s="173"/>
      <c r="H54" s="174"/>
      <c r="I54" s="174"/>
      <c r="J54" s="174"/>
      <c r="K54" s="174"/>
      <c r="L54" s="174"/>
      <c r="M54" s="175"/>
      <c r="N54" s="437" t="s">
        <v>62</v>
      </c>
      <c r="O54" s="438"/>
      <c r="P54" s="438"/>
      <c r="Q54" s="438"/>
      <c r="R54" s="438"/>
      <c r="S54" s="438"/>
      <c r="T54" s="438"/>
      <c r="U54" s="438"/>
      <c r="V54" s="438"/>
      <c r="W54" s="438"/>
      <c r="X54" s="438"/>
      <c r="Y54" s="439"/>
      <c r="Z54" s="356" t="s">
        <v>19</v>
      </c>
      <c r="AA54" s="357"/>
      <c r="AB54" s="357"/>
      <c r="AC54" s="357"/>
      <c r="AD54" s="357"/>
      <c r="AE54" s="357"/>
      <c r="AF54" s="357"/>
      <c r="AG54" s="357"/>
      <c r="AH54" s="357"/>
      <c r="AI54" s="357"/>
      <c r="AJ54" s="357"/>
      <c r="AK54" s="357"/>
      <c r="AL54" s="357"/>
      <c r="AM54" s="358"/>
      <c r="AN54" s="333" t="s">
        <v>32</v>
      </c>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5"/>
      <c r="BL54" s="537" t="s">
        <v>118</v>
      </c>
      <c r="BM54" s="538"/>
      <c r="BN54" s="538"/>
      <c r="BO54" s="538"/>
      <c r="BP54" s="538"/>
      <c r="BQ54" s="538"/>
      <c r="BR54" s="107"/>
      <c r="BS54" s="108"/>
      <c r="BT54" s="108"/>
      <c r="BU54" s="108"/>
      <c r="BV54" s="109"/>
      <c r="BW54" s="110"/>
      <c r="BX54" s="110"/>
      <c r="BY54" s="107"/>
      <c r="BZ54" s="111"/>
      <c r="CA54" s="242">
        <f>IF(OR(AU56="?",BM56=""),"",IF(AND(BM56&gt;=VLOOKUP(AP5,DO29:DX31,8),BM56&lt;=VLOOKUP(AP5,DO29:DX31,9)),"〇",""))</f>
      </c>
      <c r="CB54" s="243"/>
      <c r="CC54" s="243"/>
      <c r="CD54" s="243"/>
      <c r="CE54" s="244"/>
      <c r="CF54" s="245" t="s">
        <v>21</v>
      </c>
      <c r="CG54" s="243"/>
      <c r="CH54" s="243"/>
      <c r="CI54" s="243"/>
      <c r="CJ54" s="244"/>
      <c r="CK54" s="245">
        <f>IF(OR(AU56="?",BM56=""),"",IF(OR(BM56&lt;VLOOKUP(AP5,DO29:DX31,8),BM56&gt;VLOOKUP(AP5,DO29:DX31,9)),"○",""))</f>
      </c>
      <c r="CL54" s="243"/>
      <c r="CM54" s="243"/>
      <c r="CN54" s="243"/>
      <c r="CO54" s="304"/>
      <c r="CP54" s="224" t="s">
        <v>211</v>
      </c>
      <c r="CQ54" s="224"/>
      <c r="CR54" s="225"/>
      <c r="CS54" s="23"/>
      <c r="CT54" s="23"/>
      <c r="CU54" s="23"/>
      <c r="CV54" s="23"/>
      <c r="CW54" s="23"/>
      <c r="CX54" s="23"/>
      <c r="CY54" s="23"/>
      <c r="CZ54" s="23"/>
      <c r="DA54" s="23"/>
      <c r="DB54" s="23"/>
      <c r="DC54" s="2"/>
      <c r="DD54" s="2"/>
      <c r="DE54" s="29"/>
      <c r="DF54" s="21">
        <v>28</v>
      </c>
      <c r="DG54" s="21"/>
      <c r="DH54" s="21">
        <v>28</v>
      </c>
      <c r="DI54" s="21"/>
      <c r="DJ54" s="17"/>
      <c r="DK54" s="6"/>
      <c r="DL54" s="6"/>
      <c r="DM54" s="6"/>
      <c r="DN54" s="18" t="s">
        <v>115</v>
      </c>
      <c r="DO54" s="20">
        <v>200</v>
      </c>
      <c r="DP54" s="19">
        <v>100</v>
      </c>
      <c r="DQ54" s="36">
        <v>10</v>
      </c>
      <c r="DR54" s="19">
        <f>IF(BP34="","",IF(BP34&lt;AU36,"〇","×"))</f>
      </c>
      <c r="DS54" s="19">
        <f>IF(BV34="","",IF(BV34&lt;=BD36,"〇","×"))</f>
      </c>
      <c r="DT54" s="19">
        <f>IF(OR(DR54="",DS54=""),"",IF(AND(DR54="〇",DS54="〇"),"〇","×"))</f>
      </c>
    </row>
    <row r="55" spans="5:124" ht="7.5" customHeight="1">
      <c r="E55" s="181"/>
      <c r="F55" s="182"/>
      <c r="G55" s="173"/>
      <c r="H55" s="174"/>
      <c r="I55" s="174"/>
      <c r="J55" s="174"/>
      <c r="K55" s="174"/>
      <c r="L55" s="174"/>
      <c r="M55" s="175"/>
      <c r="N55" s="164"/>
      <c r="O55" s="165"/>
      <c r="P55" s="165"/>
      <c r="Q55" s="165"/>
      <c r="R55" s="165"/>
      <c r="S55" s="165"/>
      <c r="T55" s="165"/>
      <c r="U55" s="165"/>
      <c r="V55" s="165"/>
      <c r="W55" s="165"/>
      <c r="X55" s="165"/>
      <c r="Y55" s="166"/>
      <c r="Z55" s="173"/>
      <c r="AA55" s="174"/>
      <c r="AB55" s="174"/>
      <c r="AC55" s="174"/>
      <c r="AD55" s="174"/>
      <c r="AE55" s="174"/>
      <c r="AF55" s="174"/>
      <c r="AG55" s="174"/>
      <c r="AH55" s="174"/>
      <c r="AI55" s="174"/>
      <c r="AJ55" s="174"/>
      <c r="AK55" s="174"/>
      <c r="AL55" s="174"/>
      <c r="AM55" s="175"/>
      <c r="AN55" s="235"/>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7"/>
      <c r="BL55" s="539"/>
      <c r="BM55" s="540"/>
      <c r="BN55" s="540"/>
      <c r="BO55" s="540"/>
      <c r="BP55" s="540"/>
      <c r="BQ55" s="540"/>
      <c r="BR55" s="112"/>
      <c r="BS55" s="113"/>
      <c r="BT55" s="113"/>
      <c r="BU55" s="113"/>
      <c r="BV55" s="114"/>
      <c r="BW55" s="114"/>
      <c r="BX55" s="114"/>
      <c r="BY55" s="112"/>
      <c r="BZ55" s="115"/>
      <c r="CA55" s="198"/>
      <c r="CB55" s="199"/>
      <c r="CC55" s="199"/>
      <c r="CD55" s="199"/>
      <c r="CE55" s="200"/>
      <c r="CF55" s="208"/>
      <c r="CG55" s="199"/>
      <c r="CH55" s="199"/>
      <c r="CI55" s="199"/>
      <c r="CJ55" s="200"/>
      <c r="CK55" s="208"/>
      <c r="CL55" s="199"/>
      <c r="CM55" s="199"/>
      <c r="CN55" s="199"/>
      <c r="CO55" s="209"/>
      <c r="CP55" s="226"/>
      <c r="CQ55" s="226"/>
      <c r="CR55" s="227"/>
      <c r="CS55" s="23"/>
      <c r="CT55" s="31"/>
      <c r="CU55" s="31"/>
      <c r="CV55" s="23"/>
      <c r="CW55" s="23"/>
      <c r="CX55" s="23"/>
      <c r="CY55" s="23"/>
      <c r="CZ55" s="23"/>
      <c r="DA55" s="23"/>
      <c r="DB55" s="23"/>
      <c r="DC55" s="2"/>
      <c r="DD55" s="2"/>
      <c r="DE55" s="29"/>
      <c r="DF55" s="21">
        <v>29</v>
      </c>
      <c r="DG55" s="21"/>
      <c r="DH55" s="21">
        <v>29</v>
      </c>
      <c r="DI55" s="21"/>
      <c r="DJ55" s="17"/>
      <c r="DK55" s="6"/>
      <c r="DL55" s="6"/>
      <c r="DM55" s="24"/>
      <c r="DN55" s="18" t="s">
        <v>116</v>
      </c>
      <c r="DO55" s="17">
        <v>200</v>
      </c>
      <c r="DP55" s="18">
        <v>100</v>
      </c>
      <c r="DQ55" s="37">
        <v>10</v>
      </c>
      <c r="DR55" s="19">
        <f>IF(BP36="","",IF(BP36&lt;AU36,"〇","×"))</f>
      </c>
      <c r="DS55" s="19">
        <f>IF(BV36="","",IF(BV36&lt;=BD36,"〇","×"))</f>
      </c>
      <c r="DT55" s="19">
        <f>IF(OR(DR55="",DS55=""),"",IF(AND(DR55="〇",DS55="〇"),"〇","×"))</f>
      </c>
    </row>
    <row r="56" spans="5:124" ht="7.5" customHeight="1">
      <c r="E56" s="181"/>
      <c r="F56" s="182"/>
      <c r="G56" s="173"/>
      <c r="H56" s="174"/>
      <c r="I56" s="174"/>
      <c r="J56" s="174"/>
      <c r="K56" s="174"/>
      <c r="L56" s="174"/>
      <c r="M56" s="175"/>
      <c r="N56" s="164"/>
      <c r="O56" s="165"/>
      <c r="P56" s="165"/>
      <c r="Q56" s="165"/>
      <c r="R56" s="165"/>
      <c r="S56" s="165"/>
      <c r="T56" s="165"/>
      <c r="U56" s="165"/>
      <c r="V56" s="165"/>
      <c r="W56" s="165"/>
      <c r="X56" s="165"/>
      <c r="Y56" s="166"/>
      <c r="Z56" s="173"/>
      <c r="AA56" s="174"/>
      <c r="AB56" s="174"/>
      <c r="AC56" s="174"/>
      <c r="AD56" s="174"/>
      <c r="AE56" s="174"/>
      <c r="AF56" s="174"/>
      <c r="AG56" s="174"/>
      <c r="AH56" s="174"/>
      <c r="AI56" s="174"/>
      <c r="AJ56" s="174"/>
      <c r="AK56" s="174"/>
      <c r="AL56" s="174"/>
      <c r="AM56" s="175"/>
      <c r="AN56" s="89"/>
      <c r="AO56" s="90"/>
      <c r="AP56" s="611" t="s">
        <v>33</v>
      </c>
      <c r="AQ56" s="611"/>
      <c r="AR56" s="611"/>
      <c r="AS56" s="611"/>
      <c r="AT56" s="611"/>
      <c r="AU56" s="613" t="str">
        <f>IF(OR(AP5="認定番号",AP5=""),"?",VLOOKUP(AP5,DO29:DX31,7,FALSE))</f>
        <v>?</v>
      </c>
      <c r="AV56" s="613"/>
      <c r="AW56" s="613"/>
      <c r="AX56" s="613"/>
      <c r="AY56" s="613"/>
      <c r="AZ56" s="613"/>
      <c r="BA56" s="613"/>
      <c r="BB56" s="613"/>
      <c r="BC56" s="613"/>
      <c r="BD56" s="613"/>
      <c r="BE56" s="613"/>
      <c r="BF56" s="613"/>
      <c r="BG56" s="556" t="s">
        <v>43</v>
      </c>
      <c r="BH56" s="556"/>
      <c r="BI56" s="556"/>
      <c r="BJ56" s="556"/>
      <c r="BK56" s="91"/>
      <c r="BL56" s="116"/>
      <c r="BM56" s="612"/>
      <c r="BN56" s="612"/>
      <c r="BO56" s="612"/>
      <c r="BP56" s="612"/>
      <c r="BQ56" s="612"/>
      <c r="BR56" s="612"/>
      <c r="BS56" s="612"/>
      <c r="BT56" s="612"/>
      <c r="BU56" s="612"/>
      <c r="BV56" s="612"/>
      <c r="BW56" s="230" t="s">
        <v>227</v>
      </c>
      <c r="BX56" s="231"/>
      <c r="BY56" s="231"/>
      <c r="BZ56" s="115"/>
      <c r="CA56" s="198"/>
      <c r="CB56" s="199"/>
      <c r="CC56" s="199"/>
      <c r="CD56" s="199"/>
      <c r="CE56" s="200"/>
      <c r="CF56" s="208"/>
      <c r="CG56" s="199"/>
      <c r="CH56" s="199"/>
      <c r="CI56" s="199"/>
      <c r="CJ56" s="200"/>
      <c r="CK56" s="208"/>
      <c r="CL56" s="199"/>
      <c r="CM56" s="199"/>
      <c r="CN56" s="199"/>
      <c r="CO56" s="209"/>
      <c r="CP56" s="226"/>
      <c r="CQ56" s="226"/>
      <c r="CR56" s="227"/>
      <c r="CS56" s="23"/>
      <c r="CT56" s="31"/>
      <c r="CU56" s="31"/>
      <c r="CV56" s="23"/>
      <c r="CW56" s="23"/>
      <c r="CX56" s="23"/>
      <c r="CY56" s="23"/>
      <c r="CZ56" s="23"/>
      <c r="DA56" s="23"/>
      <c r="DB56" s="23"/>
      <c r="DC56" s="2"/>
      <c r="DD56" s="2"/>
      <c r="DE56" s="29"/>
      <c r="DF56" s="21">
        <v>30</v>
      </c>
      <c r="DG56" s="21"/>
      <c r="DH56" s="21">
        <v>30</v>
      </c>
      <c r="DI56" s="21"/>
      <c r="DJ56" s="17"/>
      <c r="DK56" s="6"/>
      <c r="DL56" s="6"/>
      <c r="DM56" s="24"/>
      <c r="DN56" s="18" t="s">
        <v>108</v>
      </c>
      <c r="DO56" s="18">
        <v>200</v>
      </c>
      <c r="DP56" s="18">
        <v>200</v>
      </c>
      <c r="DQ56" s="38">
        <v>10</v>
      </c>
      <c r="DR56" s="18">
        <f>IF(BP38="","",IF(BP38&lt;AU38,"〇","×"))</f>
      </c>
      <c r="DS56" s="19">
        <f>IF(BV38="","",IF(BV38&lt;=BD38,"〇","×"))</f>
      </c>
      <c r="DT56" s="19">
        <f>IF(OR(DR56="",DS56=""),"",IF(AND(DR56="〇",DS56="〇"),"〇","×"))</f>
      </c>
    </row>
    <row r="57" spans="5:124" ht="7.5" customHeight="1">
      <c r="E57" s="181"/>
      <c r="F57" s="182"/>
      <c r="G57" s="173"/>
      <c r="H57" s="174"/>
      <c r="I57" s="174"/>
      <c r="J57" s="174"/>
      <c r="K57" s="174"/>
      <c r="L57" s="174"/>
      <c r="M57" s="175"/>
      <c r="N57" s="440"/>
      <c r="O57" s="441"/>
      <c r="P57" s="441"/>
      <c r="Q57" s="441"/>
      <c r="R57" s="441"/>
      <c r="S57" s="441"/>
      <c r="T57" s="441"/>
      <c r="U57" s="441"/>
      <c r="V57" s="441"/>
      <c r="W57" s="441"/>
      <c r="X57" s="441"/>
      <c r="Y57" s="442"/>
      <c r="Z57" s="238"/>
      <c r="AA57" s="239"/>
      <c r="AB57" s="239"/>
      <c r="AC57" s="239"/>
      <c r="AD57" s="239"/>
      <c r="AE57" s="239"/>
      <c r="AF57" s="239"/>
      <c r="AG57" s="239"/>
      <c r="AH57" s="239"/>
      <c r="AI57" s="239"/>
      <c r="AJ57" s="239"/>
      <c r="AK57" s="239"/>
      <c r="AL57" s="239"/>
      <c r="AM57" s="240"/>
      <c r="AN57" s="89"/>
      <c r="AO57" s="90"/>
      <c r="AP57" s="611"/>
      <c r="AQ57" s="611"/>
      <c r="AR57" s="611"/>
      <c r="AS57" s="611"/>
      <c r="AT57" s="611"/>
      <c r="AU57" s="614"/>
      <c r="AV57" s="614"/>
      <c r="AW57" s="614"/>
      <c r="AX57" s="614"/>
      <c r="AY57" s="614"/>
      <c r="AZ57" s="614"/>
      <c r="BA57" s="614"/>
      <c r="BB57" s="614"/>
      <c r="BC57" s="614"/>
      <c r="BD57" s="614"/>
      <c r="BE57" s="614"/>
      <c r="BF57" s="614"/>
      <c r="BG57" s="556"/>
      <c r="BH57" s="556"/>
      <c r="BI57" s="556"/>
      <c r="BJ57" s="556"/>
      <c r="BK57" s="91"/>
      <c r="BL57" s="116"/>
      <c r="BM57" s="612"/>
      <c r="BN57" s="612"/>
      <c r="BO57" s="612"/>
      <c r="BP57" s="612"/>
      <c r="BQ57" s="612"/>
      <c r="BR57" s="612"/>
      <c r="BS57" s="612"/>
      <c r="BT57" s="612"/>
      <c r="BU57" s="612"/>
      <c r="BV57" s="612"/>
      <c r="BW57" s="231"/>
      <c r="BX57" s="231"/>
      <c r="BY57" s="231"/>
      <c r="BZ57" s="115"/>
      <c r="CA57" s="485"/>
      <c r="CB57" s="460"/>
      <c r="CC57" s="460"/>
      <c r="CD57" s="460"/>
      <c r="CE57" s="461"/>
      <c r="CF57" s="459"/>
      <c r="CG57" s="460"/>
      <c r="CH57" s="460"/>
      <c r="CI57" s="460"/>
      <c r="CJ57" s="461"/>
      <c r="CK57" s="459"/>
      <c r="CL57" s="460"/>
      <c r="CM57" s="460"/>
      <c r="CN57" s="460"/>
      <c r="CO57" s="462"/>
      <c r="CP57" s="228"/>
      <c r="CQ57" s="228"/>
      <c r="CR57" s="229"/>
      <c r="CS57" s="23"/>
      <c r="CT57" s="23"/>
      <c r="CU57" s="23"/>
      <c r="CV57" s="23"/>
      <c r="CW57" s="23"/>
      <c r="CX57" s="23"/>
      <c r="CY57" s="23"/>
      <c r="CZ57" s="23"/>
      <c r="DA57" s="23"/>
      <c r="DB57" s="23"/>
      <c r="DC57" s="2"/>
      <c r="DD57" s="2"/>
      <c r="DE57" s="29"/>
      <c r="DF57" s="21">
        <v>31</v>
      </c>
      <c r="DG57" s="21"/>
      <c r="DH57" s="21">
        <v>31</v>
      </c>
      <c r="DI57" s="21"/>
      <c r="DJ57" s="17"/>
      <c r="DK57" s="6"/>
      <c r="DL57" s="6"/>
      <c r="DM57" s="24"/>
      <c r="DN57" s="39" t="s">
        <v>131</v>
      </c>
      <c r="DO57" s="39">
        <v>10</v>
      </c>
      <c r="DP57" s="18">
        <v>10</v>
      </c>
      <c r="DQ57" s="18">
        <v>10</v>
      </c>
      <c r="DR57" s="18">
        <f>IF(BP40="","",IF(BP40&lt;AW40,"〇","×"))</f>
      </c>
      <c r="DS57" s="19">
        <f>IF(BV40="","",IF(BV40&lt;=BD40,"〇","×"))</f>
      </c>
      <c r="DT57" s="19">
        <f>IF(AP40="","",IF(AND(OR(DR57="",DR57="〇"),OR(DR57="",DS57="〇")),"〇","×"))</f>
      </c>
    </row>
    <row r="58" spans="5:123" ht="7.5" customHeight="1">
      <c r="E58" s="181"/>
      <c r="F58" s="182"/>
      <c r="G58" s="173"/>
      <c r="H58" s="174"/>
      <c r="I58" s="174"/>
      <c r="J58" s="174"/>
      <c r="K58" s="174"/>
      <c r="L58" s="174"/>
      <c r="M58" s="175"/>
      <c r="N58" s="437" t="s">
        <v>50</v>
      </c>
      <c r="O58" s="438"/>
      <c r="P58" s="438"/>
      <c r="Q58" s="438"/>
      <c r="R58" s="438"/>
      <c r="S58" s="438"/>
      <c r="T58" s="438"/>
      <c r="U58" s="438"/>
      <c r="V58" s="438"/>
      <c r="W58" s="438"/>
      <c r="X58" s="438"/>
      <c r="Y58" s="439"/>
      <c r="Z58" s="356" t="s">
        <v>241</v>
      </c>
      <c r="AA58" s="357"/>
      <c r="AB58" s="357"/>
      <c r="AC58" s="357"/>
      <c r="AD58" s="357"/>
      <c r="AE58" s="357"/>
      <c r="AF58" s="357"/>
      <c r="AG58" s="357"/>
      <c r="AH58" s="357"/>
      <c r="AI58" s="357"/>
      <c r="AJ58" s="357"/>
      <c r="AK58" s="357"/>
      <c r="AL58" s="357"/>
      <c r="AM58" s="358"/>
      <c r="AN58" s="356" t="s">
        <v>184</v>
      </c>
      <c r="AO58" s="357"/>
      <c r="AP58" s="357"/>
      <c r="AQ58" s="357"/>
      <c r="AR58" s="357"/>
      <c r="AS58" s="357"/>
      <c r="AT58" s="357"/>
      <c r="AU58" s="357"/>
      <c r="AV58" s="357"/>
      <c r="AW58" s="357"/>
      <c r="AX58" s="357"/>
      <c r="AY58" s="357"/>
      <c r="AZ58" s="357"/>
      <c r="BA58" s="357"/>
      <c r="BB58" s="357"/>
      <c r="BC58" s="357"/>
      <c r="BD58" s="357"/>
      <c r="BE58" s="357"/>
      <c r="BF58" s="357"/>
      <c r="BG58" s="357"/>
      <c r="BH58" s="357"/>
      <c r="BI58" s="357"/>
      <c r="BJ58" s="357"/>
      <c r="BK58" s="358"/>
      <c r="BL58" s="117"/>
      <c r="BM58" s="579" t="s">
        <v>46</v>
      </c>
      <c r="BN58" s="579"/>
      <c r="BO58" s="579"/>
      <c r="BP58" s="579"/>
      <c r="BQ58" s="579"/>
      <c r="BR58" s="579"/>
      <c r="BS58" s="547"/>
      <c r="BT58" s="547"/>
      <c r="BU58" s="547"/>
      <c r="BV58" s="547"/>
      <c r="BW58" s="547"/>
      <c r="BX58" s="579" t="s">
        <v>58</v>
      </c>
      <c r="BY58" s="579"/>
      <c r="BZ58" s="580"/>
      <c r="CA58" s="242">
        <f>IF(OR(BS58="",BQ60=""),"",IF(AND(DG75="〇",DG76="〇"),"〇",""))</f>
      </c>
      <c r="CB58" s="243"/>
      <c r="CC58" s="243"/>
      <c r="CD58" s="243"/>
      <c r="CE58" s="244"/>
      <c r="CF58" s="245" t="s">
        <v>52</v>
      </c>
      <c r="CG58" s="243"/>
      <c r="CH58" s="243"/>
      <c r="CI58" s="243"/>
      <c r="CJ58" s="244"/>
      <c r="CK58" s="245">
        <f>IF(AND(BS58="",BQ60=""),"",IF(OR(DG75="×",DG76="×"),"〇",""))</f>
      </c>
      <c r="CL58" s="243"/>
      <c r="CM58" s="243"/>
      <c r="CN58" s="243"/>
      <c r="CO58" s="304"/>
      <c r="CP58" s="224" t="s">
        <v>210</v>
      </c>
      <c r="CQ58" s="224"/>
      <c r="CR58" s="225"/>
      <c r="CS58" s="23"/>
      <c r="CT58" s="23"/>
      <c r="CU58" s="23"/>
      <c r="CV58" s="23"/>
      <c r="CW58" s="15"/>
      <c r="CX58" s="23"/>
      <c r="CY58" s="15"/>
      <c r="CZ58" s="15"/>
      <c r="DA58" s="15"/>
      <c r="DB58" s="15"/>
      <c r="DC58" s="2"/>
      <c r="DD58" s="2"/>
      <c r="DE58" s="2"/>
      <c r="DF58" s="2"/>
      <c r="DG58" s="16"/>
      <c r="DH58" s="16"/>
      <c r="DI58" s="16"/>
      <c r="DK58" s="6"/>
      <c r="DL58" s="6"/>
      <c r="DM58" s="24"/>
      <c r="DN58" s="24"/>
      <c r="DO58" s="24"/>
      <c r="DP58" s="24"/>
      <c r="DQ58" s="24"/>
      <c r="DR58" s="24"/>
      <c r="DS58" s="26"/>
    </row>
    <row r="59" spans="5:123" ht="7.5" customHeight="1">
      <c r="E59" s="181"/>
      <c r="F59" s="182"/>
      <c r="G59" s="173"/>
      <c r="H59" s="174"/>
      <c r="I59" s="174"/>
      <c r="J59" s="174"/>
      <c r="K59" s="174"/>
      <c r="L59" s="174"/>
      <c r="M59" s="175"/>
      <c r="N59" s="164"/>
      <c r="O59" s="165"/>
      <c r="P59" s="165"/>
      <c r="Q59" s="165"/>
      <c r="R59" s="165"/>
      <c r="S59" s="165"/>
      <c r="T59" s="165"/>
      <c r="U59" s="165"/>
      <c r="V59" s="165"/>
      <c r="W59" s="165"/>
      <c r="X59" s="165"/>
      <c r="Y59" s="166"/>
      <c r="Z59" s="173"/>
      <c r="AA59" s="174"/>
      <c r="AB59" s="174"/>
      <c r="AC59" s="174"/>
      <c r="AD59" s="174"/>
      <c r="AE59" s="174"/>
      <c r="AF59" s="174"/>
      <c r="AG59" s="174"/>
      <c r="AH59" s="174"/>
      <c r="AI59" s="174"/>
      <c r="AJ59" s="174"/>
      <c r="AK59" s="174"/>
      <c r="AL59" s="174"/>
      <c r="AM59" s="175"/>
      <c r="AN59" s="173"/>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5"/>
      <c r="BL59" s="103"/>
      <c r="BM59" s="231"/>
      <c r="BN59" s="231"/>
      <c r="BO59" s="231"/>
      <c r="BP59" s="231"/>
      <c r="BQ59" s="231"/>
      <c r="BR59" s="231"/>
      <c r="BS59" s="535"/>
      <c r="BT59" s="535"/>
      <c r="BU59" s="535"/>
      <c r="BV59" s="535"/>
      <c r="BW59" s="535"/>
      <c r="BX59" s="231"/>
      <c r="BY59" s="231"/>
      <c r="BZ59" s="581"/>
      <c r="CA59" s="198"/>
      <c r="CB59" s="199"/>
      <c r="CC59" s="199"/>
      <c r="CD59" s="199"/>
      <c r="CE59" s="200"/>
      <c r="CF59" s="208"/>
      <c r="CG59" s="199"/>
      <c r="CH59" s="199"/>
      <c r="CI59" s="199"/>
      <c r="CJ59" s="200"/>
      <c r="CK59" s="208"/>
      <c r="CL59" s="199"/>
      <c r="CM59" s="199"/>
      <c r="CN59" s="199"/>
      <c r="CO59" s="209"/>
      <c r="CP59" s="226"/>
      <c r="CQ59" s="226"/>
      <c r="CR59" s="227"/>
      <c r="CS59" s="23"/>
      <c r="CT59" s="31"/>
      <c r="CU59" s="31"/>
      <c r="CV59" s="23"/>
      <c r="CW59" s="15"/>
      <c r="CX59" s="23"/>
      <c r="CY59" s="15"/>
      <c r="CZ59" s="15"/>
      <c r="DA59" s="15"/>
      <c r="DB59" s="15"/>
      <c r="DC59" s="2"/>
      <c r="DD59" s="2"/>
      <c r="DE59" s="2"/>
      <c r="DF59" s="2"/>
      <c r="DG59" s="16"/>
      <c r="DH59" s="16"/>
      <c r="DI59" s="16"/>
      <c r="DK59" s="6"/>
      <c r="DL59" s="6"/>
      <c r="DM59" s="24"/>
      <c r="DN59" s="24"/>
      <c r="DO59" s="24"/>
      <c r="DP59" s="24"/>
      <c r="DQ59" s="24"/>
      <c r="DR59" s="24"/>
      <c r="DS59" s="26"/>
    </row>
    <row r="60" spans="5:123" ht="7.5" customHeight="1">
      <c r="E60" s="181"/>
      <c r="F60" s="182"/>
      <c r="G60" s="173"/>
      <c r="H60" s="174"/>
      <c r="I60" s="174"/>
      <c r="J60" s="174"/>
      <c r="K60" s="174"/>
      <c r="L60" s="174"/>
      <c r="M60" s="175"/>
      <c r="N60" s="164"/>
      <c r="O60" s="165"/>
      <c r="P60" s="165"/>
      <c r="Q60" s="165"/>
      <c r="R60" s="165"/>
      <c r="S60" s="165"/>
      <c r="T60" s="165"/>
      <c r="U60" s="165"/>
      <c r="V60" s="165"/>
      <c r="W60" s="165"/>
      <c r="X60" s="165"/>
      <c r="Y60" s="166"/>
      <c r="Z60" s="173"/>
      <c r="AA60" s="174"/>
      <c r="AB60" s="174"/>
      <c r="AC60" s="174"/>
      <c r="AD60" s="174"/>
      <c r="AE60" s="174"/>
      <c r="AF60" s="174"/>
      <c r="AG60" s="174"/>
      <c r="AH60" s="174"/>
      <c r="AI60" s="174"/>
      <c r="AJ60" s="174"/>
      <c r="AK60" s="174"/>
      <c r="AL60" s="174"/>
      <c r="AM60" s="175"/>
      <c r="AN60" s="173"/>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5"/>
      <c r="BL60" s="103"/>
      <c r="BM60" s="231" t="s">
        <v>51</v>
      </c>
      <c r="BN60" s="231"/>
      <c r="BO60" s="231"/>
      <c r="BP60" s="231"/>
      <c r="BQ60" s="535"/>
      <c r="BR60" s="535"/>
      <c r="BS60" s="535"/>
      <c r="BT60" s="535"/>
      <c r="BU60" s="535"/>
      <c r="BV60" s="535"/>
      <c r="BW60" s="231" t="s">
        <v>47</v>
      </c>
      <c r="BX60" s="231"/>
      <c r="BY60" s="231"/>
      <c r="BZ60" s="67"/>
      <c r="CA60" s="198"/>
      <c r="CB60" s="199"/>
      <c r="CC60" s="199"/>
      <c r="CD60" s="199"/>
      <c r="CE60" s="200"/>
      <c r="CF60" s="208"/>
      <c r="CG60" s="199"/>
      <c r="CH60" s="199"/>
      <c r="CI60" s="199"/>
      <c r="CJ60" s="200"/>
      <c r="CK60" s="208"/>
      <c r="CL60" s="199"/>
      <c r="CM60" s="199"/>
      <c r="CN60" s="199"/>
      <c r="CO60" s="209"/>
      <c r="CP60" s="226"/>
      <c r="CQ60" s="226"/>
      <c r="CR60" s="227"/>
      <c r="CS60" s="23"/>
      <c r="CT60" s="31"/>
      <c r="CU60" s="31"/>
      <c r="CV60" s="23"/>
      <c r="CW60" s="15"/>
      <c r="CX60" s="23"/>
      <c r="CY60" s="15"/>
      <c r="CZ60" s="15"/>
      <c r="DA60" s="15"/>
      <c r="DB60" s="15"/>
      <c r="DC60" s="2"/>
      <c r="DD60" s="2"/>
      <c r="DE60" s="29" t="s">
        <v>144</v>
      </c>
      <c r="DF60" s="29" t="s">
        <v>162</v>
      </c>
      <c r="DG60" s="2"/>
      <c r="DH60" s="2"/>
      <c r="DI60" s="2"/>
      <c r="DK60" s="6"/>
      <c r="DL60" s="6"/>
      <c r="DM60" s="24"/>
      <c r="DN60" s="24"/>
      <c r="DO60" s="24"/>
      <c r="DP60" s="24"/>
      <c r="DQ60" s="26"/>
      <c r="DR60" s="26"/>
      <c r="DS60" s="26"/>
    </row>
    <row r="61" spans="5:123" ht="7.5" customHeight="1">
      <c r="E61" s="183"/>
      <c r="F61" s="184"/>
      <c r="G61" s="176"/>
      <c r="H61" s="177"/>
      <c r="I61" s="177"/>
      <c r="J61" s="177"/>
      <c r="K61" s="177"/>
      <c r="L61" s="177"/>
      <c r="M61" s="178"/>
      <c r="N61" s="167"/>
      <c r="O61" s="168"/>
      <c r="P61" s="168"/>
      <c r="Q61" s="168"/>
      <c r="R61" s="168"/>
      <c r="S61" s="168"/>
      <c r="T61" s="168"/>
      <c r="U61" s="168"/>
      <c r="V61" s="168"/>
      <c r="W61" s="168"/>
      <c r="X61" s="168"/>
      <c r="Y61" s="169"/>
      <c r="Z61" s="176"/>
      <c r="AA61" s="177"/>
      <c r="AB61" s="177"/>
      <c r="AC61" s="177"/>
      <c r="AD61" s="177"/>
      <c r="AE61" s="177"/>
      <c r="AF61" s="177"/>
      <c r="AG61" s="177"/>
      <c r="AH61" s="177"/>
      <c r="AI61" s="177"/>
      <c r="AJ61" s="177"/>
      <c r="AK61" s="177"/>
      <c r="AL61" s="177"/>
      <c r="AM61" s="178"/>
      <c r="AN61" s="176"/>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8"/>
      <c r="BL61" s="103"/>
      <c r="BM61" s="231"/>
      <c r="BN61" s="231"/>
      <c r="BO61" s="231"/>
      <c r="BP61" s="231"/>
      <c r="BQ61" s="536"/>
      <c r="BR61" s="536"/>
      <c r="BS61" s="536"/>
      <c r="BT61" s="536"/>
      <c r="BU61" s="536"/>
      <c r="BV61" s="536"/>
      <c r="BW61" s="231"/>
      <c r="BX61" s="231"/>
      <c r="BY61" s="231"/>
      <c r="BZ61" s="67"/>
      <c r="CA61" s="201"/>
      <c r="CB61" s="202"/>
      <c r="CC61" s="202"/>
      <c r="CD61" s="202"/>
      <c r="CE61" s="203"/>
      <c r="CF61" s="210"/>
      <c r="CG61" s="202"/>
      <c r="CH61" s="202"/>
      <c r="CI61" s="202"/>
      <c r="CJ61" s="203"/>
      <c r="CK61" s="210"/>
      <c r="CL61" s="202"/>
      <c r="CM61" s="202"/>
      <c r="CN61" s="202"/>
      <c r="CO61" s="211"/>
      <c r="CP61" s="228"/>
      <c r="CQ61" s="228"/>
      <c r="CR61" s="229"/>
      <c r="CS61" s="23"/>
      <c r="CT61" s="31"/>
      <c r="CU61" s="31"/>
      <c r="CV61" s="15"/>
      <c r="CW61" s="23"/>
      <c r="CX61" s="15"/>
      <c r="CY61" s="23"/>
      <c r="CZ61" s="23"/>
      <c r="DA61" s="23"/>
      <c r="DB61" s="23"/>
      <c r="DC61" s="2"/>
      <c r="DD61" s="2"/>
      <c r="DE61" s="29" t="s">
        <v>163</v>
      </c>
      <c r="DF61" s="29" t="s">
        <v>169</v>
      </c>
      <c r="DG61" s="2"/>
      <c r="DH61" s="2"/>
      <c r="DI61" s="2"/>
      <c r="DJ61" s="24"/>
      <c r="DK61" s="6"/>
      <c r="DL61" s="6"/>
      <c r="DM61" s="24"/>
      <c r="DN61" s="24"/>
      <c r="DO61" s="24"/>
      <c r="DP61" s="24"/>
      <c r="DQ61" s="26"/>
      <c r="DR61" s="26"/>
      <c r="DS61" s="26"/>
    </row>
    <row r="62" spans="5:123" ht="7.5" customHeight="1">
      <c r="E62" s="179" t="s">
        <v>187</v>
      </c>
      <c r="F62" s="180"/>
      <c r="G62" s="170" t="s">
        <v>240</v>
      </c>
      <c r="H62" s="171"/>
      <c r="I62" s="171"/>
      <c r="J62" s="171"/>
      <c r="K62" s="171"/>
      <c r="L62" s="171"/>
      <c r="M62" s="172"/>
      <c r="N62" s="161" t="s">
        <v>22</v>
      </c>
      <c r="O62" s="162"/>
      <c r="P62" s="162"/>
      <c r="Q62" s="162"/>
      <c r="R62" s="162"/>
      <c r="S62" s="162"/>
      <c r="T62" s="162"/>
      <c r="U62" s="162"/>
      <c r="V62" s="162"/>
      <c r="W62" s="162"/>
      <c r="X62" s="162"/>
      <c r="Y62" s="163"/>
      <c r="Z62" s="170" t="s">
        <v>56</v>
      </c>
      <c r="AA62" s="171"/>
      <c r="AB62" s="171"/>
      <c r="AC62" s="171"/>
      <c r="AD62" s="171"/>
      <c r="AE62" s="171"/>
      <c r="AF62" s="171"/>
      <c r="AG62" s="171"/>
      <c r="AH62" s="171"/>
      <c r="AI62" s="171"/>
      <c r="AJ62" s="171"/>
      <c r="AK62" s="171"/>
      <c r="AL62" s="171"/>
      <c r="AM62" s="172"/>
      <c r="AN62" s="415" t="s">
        <v>59</v>
      </c>
      <c r="AO62" s="416"/>
      <c r="AP62" s="416"/>
      <c r="AQ62" s="416"/>
      <c r="AR62" s="416"/>
      <c r="AS62" s="416"/>
      <c r="AT62" s="416"/>
      <c r="AU62" s="416"/>
      <c r="AV62" s="416"/>
      <c r="AW62" s="416"/>
      <c r="AX62" s="416"/>
      <c r="AY62" s="416"/>
      <c r="AZ62" s="416"/>
      <c r="BA62" s="416"/>
      <c r="BB62" s="416"/>
      <c r="BC62" s="416"/>
      <c r="BD62" s="416"/>
      <c r="BE62" s="416"/>
      <c r="BF62" s="416"/>
      <c r="BG62" s="416"/>
      <c r="BH62" s="416"/>
      <c r="BI62" s="416"/>
      <c r="BJ62" s="416"/>
      <c r="BK62" s="417"/>
      <c r="BL62" s="118"/>
      <c r="BM62" s="119"/>
      <c r="BN62" s="119"/>
      <c r="BO62" s="119"/>
      <c r="BP62" s="119"/>
      <c r="BQ62" s="119"/>
      <c r="BR62" s="119"/>
      <c r="BS62" s="119"/>
      <c r="BT62" s="119"/>
      <c r="BU62" s="119"/>
      <c r="BV62" s="119"/>
      <c r="BW62" s="119"/>
      <c r="BX62" s="119"/>
      <c r="BY62" s="119"/>
      <c r="BZ62" s="120"/>
      <c r="CA62" s="195">
        <f>IF(OR(BM65="",BM65=DN28),"",IF(AP65=BM65,"○",""))</f>
      </c>
      <c r="CB62" s="196"/>
      <c r="CC62" s="196"/>
      <c r="CD62" s="196"/>
      <c r="CE62" s="197"/>
      <c r="CF62" s="206" t="s">
        <v>20</v>
      </c>
      <c r="CG62" s="196"/>
      <c r="CH62" s="196"/>
      <c r="CI62" s="196"/>
      <c r="CJ62" s="197"/>
      <c r="CK62" s="206">
        <f>IF(OR(BM65="",BM65=DN28),"",IF(NOT(AP65=BM65),"○",""))</f>
      </c>
      <c r="CL62" s="196"/>
      <c r="CM62" s="196"/>
      <c r="CN62" s="196"/>
      <c r="CO62" s="207"/>
      <c r="CP62" s="224" t="s">
        <v>209</v>
      </c>
      <c r="CQ62" s="224"/>
      <c r="CR62" s="225"/>
      <c r="CS62" s="23"/>
      <c r="CT62" s="31"/>
      <c r="CU62" s="31"/>
      <c r="CV62" s="15"/>
      <c r="CW62" s="23"/>
      <c r="CX62" s="15"/>
      <c r="CY62" s="23"/>
      <c r="CZ62" s="23"/>
      <c r="DA62" s="23"/>
      <c r="DB62" s="23"/>
      <c r="DC62" s="2"/>
      <c r="DD62" s="2"/>
      <c r="DE62" s="29" t="s">
        <v>164</v>
      </c>
      <c r="DF62" s="29" t="s">
        <v>170</v>
      </c>
      <c r="DG62" s="2"/>
      <c r="DH62" s="2"/>
      <c r="DI62" s="2"/>
      <c r="DJ62" s="24"/>
      <c r="DK62" s="6"/>
      <c r="DL62" s="6"/>
      <c r="DM62" s="6"/>
      <c r="DN62" s="24"/>
      <c r="DO62" s="24"/>
      <c r="DP62" s="25"/>
      <c r="DQ62" s="26"/>
      <c r="DR62" s="26"/>
      <c r="DS62" s="26"/>
    </row>
    <row r="63" spans="5:123" ht="7.5" customHeight="1">
      <c r="E63" s="181"/>
      <c r="F63" s="182"/>
      <c r="G63" s="173"/>
      <c r="H63" s="174"/>
      <c r="I63" s="174"/>
      <c r="J63" s="174"/>
      <c r="K63" s="174"/>
      <c r="L63" s="174"/>
      <c r="M63" s="175"/>
      <c r="N63" s="164"/>
      <c r="O63" s="165"/>
      <c r="P63" s="165"/>
      <c r="Q63" s="165"/>
      <c r="R63" s="165"/>
      <c r="S63" s="165"/>
      <c r="T63" s="165"/>
      <c r="U63" s="165"/>
      <c r="V63" s="165"/>
      <c r="W63" s="165"/>
      <c r="X63" s="165"/>
      <c r="Y63" s="166"/>
      <c r="Z63" s="173"/>
      <c r="AA63" s="174"/>
      <c r="AB63" s="174"/>
      <c r="AC63" s="174"/>
      <c r="AD63" s="174"/>
      <c r="AE63" s="174"/>
      <c r="AF63" s="174"/>
      <c r="AG63" s="174"/>
      <c r="AH63" s="174"/>
      <c r="AI63" s="174"/>
      <c r="AJ63" s="174"/>
      <c r="AK63" s="174"/>
      <c r="AL63" s="174"/>
      <c r="AM63" s="175"/>
      <c r="AN63" s="418"/>
      <c r="AO63" s="419"/>
      <c r="AP63" s="419"/>
      <c r="AQ63" s="419"/>
      <c r="AR63" s="419"/>
      <c r="AS63" s="419"/>
      <c r="AT63" s="419"/>
      <c r="AU63" s="419"/>
      <c r="AV63" s="419"/>
      <c r="AW63" s="419"/>
      <c r="AX63" s="419"/>
      <c r="AY63" s="419"/>
      <c r="AZ63" s="419"/>
      <c r="BA63" s="419"/>
      <c r="BB63" s="419"/>
      <c r="BC63" s="419"/>
      <c r="BD63" s="419"/>
      <c r="BE63" s="419"/>
      <c r="BF63" s="419"/>
      <c r="BG63" s="419"/>
      <c r="BH63" s="419"/>
      <c r="BI63" s="419"/>
      <c r="BJ63" s="419"/>
      <c r="BK63" s="420"/>
      <c r="BL63" s="124"/>
      <c r="BM63" s="153" t="s">
        <v>60</v>
      </c>
      <c r="BN63" s="153"/>
      <c r="BO63" s="153"/>
      <c r="BP63" s="153"/>
      <c r="BQ63" s="64"/>
      <c r="BR63" s="64"/>
      <c r="BS63" s="64"/>
      <c r="BT63" s="64"/>
      <c r="BU63" s="64"/>
      <c r="BV63" s="64"/>
      <c r="BW63" s="64"/>
      <c r="BX63" s="64"/>
      <c r="BY63" s="64"/>
      <c r="BZ63" s="125"/>
      <c r="CA63" s="198"/>
      <c r="CB63" s="199"/>
      <c r="CC63" s="199"/>
      <c r="CD63" s="199"/>
      <c r="CE63" s="200"/>
      <c r="CF63" s="208"/>
      <c r="CG63" s="199"/>
      <c r="CH63" s="199"/>
      <c r="CI63" s="199"/>
      <c r="CJ63" s="200"/>
      <c r="CK63" s="208"/>
      <c r="CL63" s="199"/>
      <c r="CM63" s="199"/>
      <c r="CN63" s="199"/>
      <c r="CO63" s="209"/>
      <c r="CP63" s="226"/>
      <c r="CQ63" s="226"/>
      <c r="CR63" s="227"/>
      <c r="CS63" s="23"/>
      <c r="CT63" s="31"/>
      <c r="CU63" s="31"/>
      <c r="CV63" s="15"/>
      <c r="CW63" s="23"/>
      <c r="CX63" s="15"/>
      <c r="CY63" s="23"/>
      <c r="CZ63" s="23"/>
      <c r="DA63" s="23"/>
      <c r="DB63" s="23"/>
      <c r="DC63" s="2"/>
      <c r="DD63" s="2"/>
      <c r="DE63" s="29" t="s">
        <v>165</v>
      </c>
      <c r="DF63" s="29" t="s">
        <v>167</v>
      </c>
      <c r="DG63" s="2"/>
      <c r="DH63" s="2"/>
      <c r="DI63" s="2"/>
      <c r="DJ63" s="24"/>
      <c r="DK63" s="6"/>
      <c r="DL63" s="6"/>
      <c r="DM63" s="24"/>
      <c r="DN63" s="24"/>
      <c r="DO63" s="24"/>
      <c r="DP63" s="24"/>
      <c r="DQ63" s="24"/>
      <c r="DR63" s="24"/>
      <c r="DS63" s="26"/>
    </row>
    <row r="64" spans="5:123" ht="7.5" customHeight="1">
      <c r="E64" s="181"/>
      <c r="F64" s="182"/>
      <c r="G64" s="173"/>
      <c r="H64" s="174"/>
      <c r="I64" s="174"/>
      <c r="J64" s="174"/>
      <c r="K64" s="174"/>
      <c r="L64" s="174"/>
      <c r="M64" s="175"/>
      <c r="N64" s="164"/>
      <c r="O64" s="165"/>
      <c r="P64" s="165"/>
      <c r="Q64" s="165"/>
      <c r="R64" s="165"/>
      <c r="S64" s="165"/>
      <c r="T64" s="165"/>
      <c r="U64" s="165"/>
      <c r="V64" s="165"/>
      <c r="W64" s="165"/>
      <c r="X64" s="165"/>
      <c r="Y64" s="166"/>
      <c r="Z64" s="173"/>
      <c r="AA64" s="174"/>
      <c r="AB64" s="174"/>
      <c r="AC64" s="174"/>
      <c r="AD64" s="174"/>
      <c r="AE64" s="174"/>
      <c r="AF64" s="174"/>
      <c r="AG64" s="174"/>
      <c r="AH64" s="174"/>
      <c r="AI64" s="174"/>
      <c r="AJ64" s="174"/>
      <c r="AK64" s="174"/>
      <c r="AL64" s="174"/>
      <c r="AM64" s="175"/>
      <c r="AN64" s="418"/>
      <c r="AO64" s="419"/>
      <c r="AP64" s="419"/>
      <c r="AQ64" s="419"/>
      <c r="AR64" s="419"/>
      <c r="AS64" s="419"/>
      <c r="AT64" s="419"/>
      <c r="AU64" s="419"/>
      <c r="AV64" s="419"/>
      <c r="AW64" s="419"/>
      <c r="AX64" s="419"/>
      <c r="AY64" s="419"/>
      <c r="AZ64" s="419"/>
      <c r="BA64" s="419"/>
      <c r="BB64" s="419"/>
      <c r="BC64" s="419"/>
      <c r="BD64" s="419"/>
      <c r="BE64" s="419"/>
      <c r="BF64" s="419"/>
      <c r="BG64" s="419"/>
      <c r="BH64" s="419"/>
      <c r="BI64" s="419"/>
      <c r="BJ64" s="419"/>
      <c r="BK64" s="420"/>
      <c r="BL64" s="124"/>
      <c r="BM64" s="153"/>
      <c r="BN64" s="153"/>
      <c r="BO64" s="153"/>
      <c r="BP64" s="153"/>
      <c r="BQ64" s="64"/>
      <c r="BR64" s="64"/>
      <c r="BS64" s="64"/>
      <c r="BT64" s="64"/>
      <c r="BU64" s="64"/>
      <c r="BV64" s="64"/>
      <c r="BW64" s="64"/>
      <c r="BX64" s="64"/>
      <c r="BY64" s="64"/>
      <c r="BZ64" s="125"/>
      <c r="CA64" s="198"/>
      <c r="CB64" s="199"/>
      <c r="CC64" s="199"/>
      <c r="CD64" s="199"/>
      <c r="CE64" s="200"/>
      <c r="CF64" s="208"/>
      <c r="CG64" s="199"/>
      <c r="CH64" s="199"/>
      <c r="CI64" s="199"/>
      <c r="CJ64" s="200"/>
      <c r="CK64" s="208"/>
      <c r="CL64" s="199"/>
      <c r="CM64" s="199"/>
      <c r="CN64" s="199"/>
      <c r="CO64" s="209"/>
      <c r="CP64" s="226"/>
      <c r="CQ64" s="226"/>
      <c r="CR64" s="227"/>
      <c r="CS64" s="23"/>
      <c r="CT64" s="15"/>
      <c r="CU64" s="15"/>
      <c r="CV64" s="23"/>
      <c r="CW64" s="23"/>
      <c r="CX64" s="23"/>
      <c r="CY64" s="23"/>
      <c r="CZ64" s="23"/>
      <c r="DA64" s="23"/>
      <c r="DB64" s="23"/>
      <c r="DC64" s="2"/>
      <c r="DD64" s="2"/>
      <c r="DE64" s="29" t="s">
        <v>166</v>
      </c>
      <c r="DF64" s="29" t="s">
        <v>168</v>
      </c>
      <c r="DG64" s="2"/>
      <c r="DH64" s="2"/>
      <c r="DI64" s="2"/>
      <c r="DJ64" s="24"/>
      <c r="DK64" s="6"/>
      <c r="DL64" s="6"/>
      <c r="DM64" s="24"/>
      <c r="DN64" s="34"/>
      <c r="DO64" s="34"/>
      <c r="DP64" s="24"/>
      <c r="DQ64" s="24"/>
      <c r="DR64" s="24"/>
      <c r="DS64" s="26"/>
    </row>
    <row r="65" spans="5:123" ht="7.5" customHeight="1">
      <c r="E65" s="181"/>
      <c r="F65" s="182"/>
      <c r="G65" s="173"/>
      <c r="H65" s="174"/>
      <c r="I65" s="174"/>
      <c r="J65" s="174"/>
      <c r="K65" s="174"/>
      <c r="L65" s="174"/>
      <c r="M65" s="175"/>
      <c r="N65" s="164"/>
      <c r="O65" s="165"/>
      <c r="P65" s="165"/>
      <c r="Q65" s="165"/>
      <c r="R65" s="165"/>
      <c r="S65" s="165"/>
      <c r="T65" s="165"/>
      <c r="U65" s="165"/>
      <c r="V65" s="165"/>
      <c r="W65" s="165"/>
      <c r="X65" s="165"/>
      <c r="Y65" s="166"/>
      <c r="Z65" s="173"/>
      <c r="AA65" s="174"/>
      <c r="AB65" s="174"/>
      <c r="AC65" s="174"/>
      <c r="AD65" s="174"/>
      <c r="AE65" s="174"/>
      <c r="AF65" s="174"/>
      <c r="AG65" s="174"/>
      <c r="AH65" s="174"/>
      <c r="AI65" s="174"/>
      <c r="AJ65" s="174"/>
      <c r="AK65" s="174"/>
      <c r="AL65" s="174"/>
      <c r="AM65" s="175"/>
      <c r="AN65" s="121"/>
      <c r="AO65" s="122"/>
      <c r="AP65" s="293" t="str">
        <f>IF(OR(AP5="認定番号",AP5=""),"?",VLOOKUP(AP5,DO29:DX42,10,FALSE))</f>
        <v>?</v>
      </c>
      <c r="AQ65" s="293"/>
      <c r="AR65" s="293"/>
      <c r="AS65" s="293"/>
      <c r="AT65" s="293"/>
      <c r="AU65" s="293"/>
      <c r="AV65" s="293"/>
      <c r="AW65" s="293"/>
      <c r="AX65" s="293"/>
      <c r="AY65" s="293"/>
      <c r="AZ65" s="293"/>
      <c r="BA65" s="293"/>
      <c r="BB65" s="293"/>
      <c r="BC65" s="293"/>
      <c r="BD65" s="293"/>
      <c r="BE65" s="293"/>
      <c r="BF65" s="293"/>
      <c r="BG65" s="293"/>
      <c r="BH65" s="293"/>
      <c r="BI65" s="293"/>
      <c r="BJ65" s="293"/>
      <c r="BK65" s="123"/>
      <c r="BL65" s="124"/>
      <c r="BM65" s="222" t="s">
        <v>75</v>
      </c>
      <c r="BN65" s="222"/>
      <c r="BO65" s="222"/>
      <c r="BP65" s="222"/>
      <c r="BQ65" s="222"/>
      <c r="BR65" s="222"/>
      <c r="BS65" s="222"/>
      <c r="BT65" s="222"/>
      <c r="BU65" s="222"/>
      <c r="BV65" s="222"/>
      <c r="BW65" s="222"/>
      <c r="BX65" s="222"/>
      <c r="BY65" s="222"/>
      <c r="BZ65" s="125"/>
      <c r="CA65" s="198"/>
      <c r="CB65" s="199"/>
      <c r="CC65" s="199"/>
      <c r="CD65" s="199"/>
      <c r="CE65" s="200"/>
      <c r="CF65" s="208"/>
      <c r="CG65" s="199"/>
      <c r="CH65" s="199"/>
      <c r="CI65" s="199"/>
      <c r="CJ65" s="200"/>
      <c r="CK65" s="208"/>
      <c r="CL65" s="199"/>
      <c r="CM65" s="199"/>
      <c r="CN65" s="199"/>
      <c r="CO65" s="209"/>
      <c r="CP65" s="226"/>
      <c r="CQ65" s="226"/>
      <c r="CR65" s="227"/>
      <c r="CS65" s="23"/>
      <c r="CT65" s="23"/>
      <c r="CU65" s="23"/>
      <c r="CV65" s="23"/>
      <c r="CW65" s="23"/>
      <c r="CX65" s="23"/>
      <c r="CY65" s="23"/>
      <c r="CZ65" s="23"/>
      <c r="DA65" s="23"/>
      <c r="DB65" s="23"/>
      <c r="DC65" s="2"/>
      <c r="DD65" s="2"/>
      <c r="DE65" s="2"/>
      <c r="DF65" s="2"/>
      <c r="DG65" s="2"/>
      <c r="DH65" s="2"/>
      <c r="DI65" s="2"/>
      <c r="DJ65" s="24"/>
      <c r="DK65" s="6"/>
      <c r="DL65" s="6"/>
      <c r="DM65" s="24"/>
      <c r="DN65" s="24"/>
      <c r="DO65" s="24"/>
      <c r="DP65" s="24"/>
      <c r="DQ65" s="24"/>
      <c r="DR65" s="24"/>
      <c r="DS65" s="26"/>
    </row>
    <row r="66" spans="5:123" ht="7.5" customHeight="1">
      <c r="E66" s="181"/>
      <c r="F66" s="182"/>
      <c r="G66" s="173"/>
      <c r="H66" s="174"/>
      <c r="I66" s="174"/>
      <c r="J66" s="174"/>
      <c r="K66" s="174"/>
      <c r="L66" s="174"/>
      <c r="M66" s="175"/>
      <c r="N66" s="440"/>
      <c r="O66" s="441"/>
      <c r="P66" s="441"/>
      <c r="Q66" s="441"/>
      <c r="R66" s="441"/>
      <c r="S66" s="441"/>
      <c r="T66" s="441"/>
      <c r="U66" s="441"/>
      <c r="V66" s="441"/>
      <c r="W66" s="441"/>
      <c r="X66" s="441"/>
      <c r="Y66" s="442"/>
      <c r="Z66" s="238"/>
      <c r="AA66" s="239"/>
      <c r="AB66" s="239"/>
      <c r="AC66" s="239"/>
      <c r="AD66" s="239"/>
      <c r="AE66" s="239"/>
      <c r="AF66" s="239"/>
      <c r="AG66" s="239"/>
      <c r="AH66" s="239"/>
      <c r="AI66" s="239"/>
      <c r="AJ66" s="239"/>
      <c r="AK66" s="239"/>
      <c r="AL66" s="239"/>
      <c r="AM66" s="240"/>
      <c r="AN66" s="121"/>
      <c r="AO66" s="122"/>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123"/>
      <c r="BL66" s="124"/>
      <c r="BM66" s="414"/>
      <c r="BN66" s="414"/>
      <c r="BO66" s="414"/>
      <c r="BP66" s="414"/>
      <c r="BQ66" s="414"/>
      <c r="BR66" s="414"/>
      <c r="BS66" s="414"/>
      <c r="BT66" s="414"/>
      <c r="BU66" s="414"/>
      <c r="BV66" s="414"/>
      <c r="BW66" s="414"/>
      <c r="BX66" s="414"/>
      <c r="BY66" s="414"/>
      <c r="BZ66" s="125"/>
      <c r="CA66" s="485"/>
      <c r="CB66" s="460"/>
      <c r="CC66" s="460"/>
      <c r="CD66" s="460"/>
      <c r="CE66" s="461"/>
      <c r="CF66" s="459"/>
      <c r="CG66" s="460"/>
      <c r="CH66" s="460"/>
      <c r="CI66" s="460"/>
      <c r="CJ66" s="461"/>
      <c r="CK66" s="459"/>
      <c r="CL66" s="460"/>
      <c r="CM66" s="460"/>
      <c r="CN66" s="460"/>
      <c r="CO66" s="462"/>
      <c r="CP66" s="228"/>
      <c r="CQ66" s="228"/>
      <c r="CR66" s="229"/>
      <c r="CS66" s="23"/>
      <c r="CT66" s="23"/>
      <c r="CU66" s="23"/>
      <c r="CV66" s="23"/>
      <c r="CW66" s="23"/>
      <c r="CX66" s="23"/>
      <c r="CY66" s="23"/>
      <c r="CZ66" s="23"/>
      <c r="DA66" s="23"/>
      <c r="DB66" s="23"/>
      <c r="DC66" s="2"/>
      <c r="DD66" s="2"/>
      <c r="DE66" s="2"/>
      <c r="DF66" s="2"/>
      <c r="DG66" s="2"/>
      <c r="DH66" s="2"/>
      <c r="DI66" s="2"/>
      <c r="DJ66" s="24"/>
      <c r="DK66" s="6"/>
      <c r="DL66" s="6"/>
      <c r="DM66" s="24"/>
      <c r="DN66" s="24"/>
      <c r="DO66" s="24"/>
      <c r="DP66" s="24"/>
      <c r="DQ66" s="24"/>
      <c r="DR66" s="24"/>
      <c r="DS66" s="26"/>
    </row>
    <row r="67" spans="5:123" ht="7.5" customHeight="1">
      <c r="E67" s="181"/>
      <c r="F67" s="182"/>
      <c r="G67" s="173"/>
      <c r="H67" s="174"/>
      <c r="I67" s="174"/>
      <c r="J67" s="174"/>
      <c r="K67" s="174"/>
      <c r="L67" s="174"/>
      <c r="M67" s="175"/>
      <c r="N67" s="437" t="s">
        <v>101</v>
      </c>
      <c r="O67" s="438"/>
      <c r="P67" s="438"/>
      <c r="Q67" s="438"/>
      <c r="R67" s="438"/>
      <c r="S67" s="438"/>
      <c r="T67" s="438"/>
      <c r="U67" s="438"/>
      <c r="V67" s="438"/>
      <c r="W67" s="438"/>
      <c r="X67" s="438"/>
      <c r="Y67" s="439"/>
      <c r="Z67" s="356" t="s">
        <v>67</v>
      </c>
      <c r="AA67" s="357"/>
      <c r="AB67" s="357"/>
      <c r="AC67" s="357"/>
      <c r="AD67" s="357"/>
      <c r="AE67" s="357"/>
      <c r="AF67" s="357"/>
      <c r="AG67" s="357"/>
      <c r="AH67" s="357"/>
      <c r="AI67" s="357"/>
      <c r="AJ67" s="357"/>
      <c r="AK67" s="357"/>
      <c r="AL67" s="357"/>
      <c r="AM67" s="587"/>
      <c r="AN67" s="573" t="s">
        <v>102</v>
      </c>
      <c r="AO67" s="357"/>
      <c r="AP67" s="357"/>
      <c r="AQ67" s="357"/>
      <c r="AR67" s="357"/>
      <c r="AS67" s="357"/>
      <c r="AT67" s="357"/>
      <c r="AU67" s="357"/>
      <c r="AV67" s="357"/>
      <c r="AW67" s="357"/>
      <c r="AX67" s="357"/>
      <c r="AY67" s="357"/>
      <c r="AZ67" s="357"/>
      <c r="BA67" s="357"/>
      <c r="BB67" s="357"/>
      <c r="BC67" s="357"/>
      <c r="BD67" s="357"/>
      <c r="BE67" s="357"/>
      <c r="BF67" s="357"/>
      <c r="BG67" s="357"/>
      <c r="BH67" s="357"/>
      <c r="BI67" s="357"/>
      <c r="BJ67" s="357"/>
      <c r="BK67" s="358"/>
      <c r="BL67" s="557"/>
      <c r="BM67" s="275"/>
      <c r="BN67" s="275"/>
      <c r="BO67" s="275"/>
      <c r="BP67" s="275"/>
      <c r="BQ67" s="275"/>
      <c r="BR67" s="275"/>
      <c r="BS67" s="275"/>
      <c r="BT67" s="275"/>
      <c r="BU67" s="275"/>
      <c r="BV67" s="275"/>
      <c r="BW67" s="275"/>
      <c r="BX67" s="275"/>
      <c r="BY67" s="275"/>
      <c r="BZ67" s="558"/>
      <c r="CA67" s="270"/>
      <c r="CB67" s="251"/>
      <c r="CC67" s="251"/>
      <c r="CD67" s="251"/>
      <c r="CE67" s="271"/>
      <c r="CF67" s="245" t="s">
        <v>20</v>
      </c>
      <c r="CG67" s="243"/>
      <c r="CH67" s="243"/>
      <c r="CI67" s="243"/>
      <c r="CJ67" s="243"/>
      <c r="CK67" s="247"/>
      <c r="CL67" s="248"/>
      <c r="CM67" s="248"/>
      <c r="CN67" s="248"/>
      <c r="CO67" s="269"/>
      <c r="CP67" s="224" t="s">
        <v>205</v>
      </c>
      <c r="CQ67" s="224"/>
      <c r="CR67" s="225"/>
      <c r="CS67" s="23"/>
      <c r="CT67" s="23"/>
      <c r="CU67" s="23"/>
      <c r="CV67" s="23"/>
      <c r="CW67" s="23"/>
      <c r="CX67" s="23"/>
      <c r="CY67" s="23"/>
      <c r="CZ67" s="23"/>
      <c r="DA67" s="23"/>
      <c r="DB67" s="23"/>
      <c r="DC67" s="2"/>
      <c r="DD67" s="2"/>
      <c r="DE67" s="29"/>
      <c r="DF67" s="29"/>
      <c r="DG67" s="2"/>
      <c r="DH67" s="2"/>
      <c r="DI67" s="29"/>
      <c r="DJ67" s="24"/>
      <c r="DK67" s="6"/>
      <c r="DL67" s="6"/>
      <c r="DM67" s="6"/>
      <c r="DN67" s="6"/>
      <c r="DO67" s="6"/>
      <c r="DP67" s="6"/>
      <c r="DQ67" s="6"/>
      <c r="DR67" s="6"/>
      <c r="DS67" s="24"/>
    </row>
    <row r="68" spans="5:123" ht="7.5" customHeight="1">
      <c r="E68" s="181"/>
      <c r="F68" s="182"/>
      <c r="G68" s="173"/>
      <c r="H68" s="174"/>
      <c r="I68" s="174"/>
      <c r="J68" s="174"/>
      <c r="K68" s="174"/>
      <c r="L68" s="174"/>
      <c r="M68" s="175"/>
      <c r="N68" s="575"/>
      <c r="O68" s="576"/>
      <c r="P68" s="576"/>
      <c r="Q68" s="576"/>
      <c r="R68" s="576"/>
      <c r="S68" s="576"/>
      <c r="T68" s="576"/>
      <c r="U68" s="576"/>
      <c r="V68" s="576"/>
      <c r="W68" s="576"/>
      <c r="X68" s="576"/>
      <c r="Y68" s="577"/>
      <c r="Z68" s="588"/>
      <c r="AA68" s="589"/>
      <c r="AB68" s="589"/>
      <c r="AC68" s="589"/>
      <c r="AD68" s="589"/>
      <c r="AE68" s="589"/>
      <c r="AF68" s="589"/>
      <c r="AG68" s="589"/>
      <c r="AH68" s="589"/>
      <c r="AI68" s="589"/>
      <c r="AJ68" s="589"/>
      <c r="AK68" s="589"/>
      <c r="AL68" s="589"/>
      <c r="AM68" s="590"/>
      <c r="AN68" s="578"/>
      <c r="AO68" s="239"/>
      <c r="AP68" s="239"/>
      <c r="AQ68" s="239"/>
      <c r="AR68" s="239"/>
      <c r="AS68" s="239"/>
      <c r="AT68" s="239"/>
      <c r="AU68" s="239"/>
      <c r="AV68" s="239"/>
      <c r="AW68" s="239"/>
      <c r="AX68" s="239"/>
      <c r="AY68" s="239"/>
      <c r="AZ68" s="239"/>
      <c r="BA68" s="239"/>
      <c r="BB68" s="239"/>
      <c r="BC68" s="239"/>
      <c r="BD68" s="239"/>
      <c r="BE68" s="239"/>
      <c r="BF68" s="239"/>
      <c r="BG68" s="239"/>
      <c r="BH68" s="239"/>
      <c r="BI68" s="239"/>
      <c r="BJ68" s="239"/>
      <c r="BK68" s="240"/>
      <c r="BL68" s="559"/>
      <c r="BM68" s="325"/>
      <c r="BN68" s="325"/>
      <c r="BO68" s="325"/>
      <c r="BP68" s="325"/>
      <c r="BQ68" s="325"/>
      <c r="BR68" s="325"/>
      <c r="BS68" s="325"/>
      <c r="BT68" s="325"/>
      <c r="BU68" s="325"/>
      <c r="BV68" s="325"/>
      <c r="BW68" s="325"/>
      <c r="BX68" s="325"/>
      <c r="BY68" s="325"/>
      <c r="BZ68" s="560"/>
      <c r="CA68" s="362"/>
      <c r="CB68" s="363"/>
      <c r="CC68" s="363"/>
      <c r="CD68" s="363"/>
      <c r="CE68" s="364"/>
      <c r="CF68" s="305"/>
      <c r="CG68" s="306"/>
      <c r="CH68" s="306"/>
      <c r="CI68" s="306"/>
      <c r="CJ68" s="306"/>
      <c r="CK68" s="532"/>
      <c r="CL68" s="533"/>
      <c r="CM68" s="533"/>
      <c r="CN68" s="533"/>
      <c r="CO68" s="534"/>
      <c r="CP68" s="228"/>
      <c r="CQ68" s="228"/>
      <c r="CR68" s="229"/>
      <c r="CS68" s="23"/>
      <c r="CT68" s="23"/>
      <c r="CU68" s="23"/>
      <c r="CV68" s="23"/>
      <c r="CW68" s="23"/>
      <c r="CX68" s="23"/>
      <c r="CY68" s="23"/>
      <c r="CZ68" s="23"/>
      <c r="DA68" s="23"/>
      <c r="DB68" s="23"/>
      <c r="DC68" s="2"/>
      <c r="DD68" s="2"/>
      <c r="DE68" s="29">
        <v>60</v>
      </c>
      <c r="DF68" s="40">
        <f>IF(OR(CB11="",CI11=""),"",((0.001373*(CB11*CB11)-(0.11029*CB11)+270.7)*((0.02*CI11)+0.93)*1.35))</f>
      </c>
      <c r="DG68" s="2"/>
      <c r="DH68" s="2"/>
      <c r="DI68" s="29" t="s">
        <v>216</v>
      </c>
      <c r="DJ68" s="24"/>
      <c r="DK68" s="6"/>
      <c r="DL68" s="6"/>
      <c r="DM68" s="6"/>
      <c r="DN68" s="24"/>
      <c r="DO68" s="24"/>
      <c r="DP68" s="24"/>
      <c r="DQ68" s="24"/>
      <c r="DR68" s="24"/>
      <c r="DS68" s="24"/>
    </row>
    <row r="69" spans="5:123" ht="7.5" customHeight="1">
      <c r="E69" s="181"/>
      <c r="F69" s="182"/>
      <c r="G69" s="173"/>
      <c r="H69" s="174"/>
      <c r="I69" s="174"/>
      <c r="J69" s="174"/>
      <c r="K69" s="174"/>
      <c r="L69" s="174"/>
      <c r="M69" s="175"/>
      <c r="N69" s="561" t="s">
        <v>103</v>
      </c>
      <c r="O69" s="562"/>
      <c r="P69" s="562"/>
      <c r="Q69" s="562"/>
      <c r="R69" s="562"/>
      <c r="S69" s="562"/>
      <c r="T69" s="562"/>
      <c r="U69" s="562"/>
      <c r="V69" s="562"/>
      <c r="W69" s="562"/>
      <c r="X69" s="562"/>
      <c r="Y69" s="563"/>
      <c r="Z69" s="564" t="s">
        <v>104</v>
      </c>
      <c r="AA69" s="565"/>
      <c r="AB69" s="565"/>
      <c r="AC69" s="565"/>
      <c r="AD69" s="565"/>
      <c r="AE69" s="565"/>
      <c r="AF69" s="565"/>
      <c r="AG69" s="565"/>
      <c r="AH69" s="565"/>
      <c r="AI69" s="565"/>
      <c r="AJ69" s="565"/>
      <c r="AK69" s="565"/>
      <c r="AL69" s="565"/>
      <c r="AM69" s="566"/>
      <c r="AN69" s="356" t="s">
        <v>203</v>
      </c>
      <c r="AO69" s="357"/>
      <c r="AP69" s="357"/>
      <c r="AQ69" s="357"/>
      <c r="AR69" s="357"/>
      <c r="AS69" s="357"/>
      <c r="AT69" s="357"/>
      <c r="AU69" s="357"/>
      <c r="AV69" s="357"/>
      <c r="AW69" s="357"/>
      <c r="AX69" s="357"/>
      <c r="AY69" s="357"/>
      <c r="AZ69" s="357"/>
      <c r="BA69" s="357"/>
      <c r="BB69" s="357"/>
      <c r="BC69" s="357"/>
      <c r="BD69" s="357"/>
      <c r="BE69" s="357"/>
      <c r="BF69" s="357"/>
      <c r="BG69" s="357"/>
      <c r="BH69" s="357"/>
      <c r="BI69" s="357"/>
      <c r="BJ69" s="357"/>
      <c r="BK69" s="358"/>
      <c r="BL69" s="126"/>
      <c r="BM69" s="553" t="s">
        <v>105</v>
      </c>
      <c r="BN69" s="553"/>
      <c r="BO69" s="553"/>
      <c r="BP69" s="553"/>
      <c r="BQ69" s="553"/>
      <c r="BR69" s="553"/>
      <c r="BS69" s="553"/>
      <c r="BT69" s="553"/>
      <c r="BU69" s="553"/>
      <c r="BV69" s="553"/>
      <c r="BW69" s="553"/>
      <c r="BX69" s="553"/>
      <c r="BY69" s="127"/>
      <c r="BZ69" s="128"/>
      <c r="CA69" s="242">
        <f>IF(BM71="","",IF(AND(BM71&gt;=-30,BM71&lt;=30),"〇",""))</f>
      </c>
      <c r="CB69" s="243"/>
      <c r="CC69" s="243"/>
      <c r="CD69" s="243"/>
      <c r="CE69" s="244"/>
      <c r="CF69" s="301" t="s">
        <v>69</v>
      </c>
      <c r="CG69" s="302"/>
      <c r="CH69" s="302"/>
      <c r="CI69" s="302"/>
      <c r="CJ69" s="303"/>
      <c r="CK69" s="301">
        <f>IF(BM71="","",IF(OR(BM71&lt;-30,BM71&gt;30),"〇",""))</f>
      </c>
      <c r="CL69" s="302"/>
      <c r="CM69" s="302"/>
      <c r="CN69" s="302"/>
      <c r="CO69" s="408"/>
      <c r="CP69" s="224" t="s">
        <v>208</v>
      </c>
      <c r="CQ69" s="224"/>
      <c r="CR69" s="225"/>
      <c r="CS69" s="23"/>
      <c r="CT69" s="23"/>
      <c r="CU69" s="23"/>
      <c r="CV69" s="23"/>
      <c r="CW69" s="23"/>
      <c r="CX69" s="23"/>
      <c r="CY69" s="23"/>
      <c r="CZ69" s="23"/>
      <c r="DA69" s="23"/>
      <c r="DB69" s="23"/>
      <c r="DC69" s="2"/>
      <c r="DD69" s="2"/>
      <c r="DE69" s="29">
        <v>45</v>
      </c>
      <c r="DF69" s="40">
        <f>IF(OR(CB11="",CI11=""),"",((0.001029*(CB11*CB11)-(0.08219*CB11)+202.9)*((0.02*CI11)+0.93)*1.35))</f>
      </c>
      <c r="DG69" s="2"/>
      <c r="DH69" s="2"/>
      <c r="DI69" s="29" t="s">
        <v>217</v>
      </c>
      <c r="DJ69" s="6"/>
      <c r="DK69" s="6"/>
      <c r="DL69" s="6"/>
      <c r="DM69" s="6"/>
      <c r="DN69" s="24"/>
      <c r="DO69" s="24"/>
      <c r="DP69" s="25"/>
      <c r="DQ69" s="25"/>
      <c r="DR69" s="25"/>
      <c r="DS69" s="25"/>
    </row>
    <row r="70" spans="5:123" ht="7.5" customHeight="1">
      <c r="E70" s="181"/>
      <c r="F70" s="182"/>
      <c r="G70" s="173"/>
      <c r="H70" s="174"/>
      <c r="I70" s="174"/>
      <c r="J70" s="174"/>
      <c r="K70" s="174"/>
      <c r="L70" s="174"/>
      <c r="M70" s="175"/>
      <c r="N70" s="164"/>
      <c r="O70" s="165"/>
      <c r="P70" s="165"/>
      <c r="Q70" s="165"/>
      <c r="R70" s="165"/>
      <c r="S70" s="165"/>
      <c r="T70" s="165"/>
      <c r="U70" s="165"/>
      <c r="V70" s="165"/>
      <c r="W70" s="165"/>
      <c r="X70" s="165"/>
      <c r="Y70" s="166"/>
      <c r="Z70" s="173"/>
      <c r="AA70" s="174"/>
      <c r="AB70" s="174"/>
      <c r="AC70" s="174"/>
      <c r="AD70" s="174"/>
      <c r="AE70" s="174"/>
      <c r="AF70" s="174"/>
      <c r="AG70" s="174"/>
      <c r="AH70" s="174"/>
      <c r="AI70" s="174"/>
      <c r="AJ70" s="174"/>
      <c r="AK70" s="174"/>
      <c r="AL70" s="174"/>
      <c r="AM70" s="175"/>
      <c r="AN70" s="173"/>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5"/>
      <c r="BL70" s="124"/>
      <c r="BM70" s="554"/>
      <c r="BN70" s="554"/>
      <c r="BO70" s="554"/>
      <c r="BP70" s="554"/>
      <c r="BQ70" s="554"/>
      <c r="BR70" s="554"/>
      <c r="BS70" s="554"/>
      <c r="BT70" s="554"/>
      <c r="BU70" s="554"/>
      <c r="BV70" s="554"/>
      <c r="BW70" s="554"/>
      <c r="BX70" s="554"/>
      <c r="BY70" s="129"/>
      <c r="BZ70" s="125"/>
      <c r="CA70" s="198"/>
      <c r="CB70" s="199"/>
      <c r="CC70" s="199"/>
      <c r="CD70" s="199"/>
      <c r="CE70" s="200"/>
      <c r="CF70" s="208"/>
      <c r="CG70" s="199"/>
      <c r="CH70" s="199"/>
      <c r="CI70" s="199"/>
      <c r="CJ70" s="200"/>
      <c r="CK70" s="208"/>
      <c r="CL70" s="199"/>
      <c r="CM70" s="199"/>
      <c r="CN70" s="199"/>
      <c r="CO70" s="209"/>
      <c r="CP70" s="226"/>
      <c r="CQ70" s="226"/>
      <c r="CR70" s="227"/>
      <c r="CS70" s="23"/>
      <c r="CT70" s="23"/>
      <c r="CU70" s="23"/>
      <c r="CV70" s="23"/>
      <c r="CW70" s="23"/>
      <c r="CX70" s="23"/>
      <c r="CY70" s="23"/>
      <c r="CZ70" s="23"/>
      <c r="DA70" s="23"/>
      <c r="DB70" s="23"/>
      <c r="DC70" s="2"/>
      <c r="DD70" s="2"/>
      <c r="DE70" s="29">
        <v>30</v>
      </c>
      <c r="DF70" s="41">
        <f>IF(OR(CB11="",CI11=""),"",((0.0006868*(CB11*CB11)-(0.05541*CB11)+135.4)*((0.02*CI11)+0.93)*1.35))</f>
      </c>
      <c r="DG70" s="2"/>
      <c r="DH70" s="2"/>
      <c r="DI70" s="29"/>
      <c r="DJ70" s="6"/>
      <c r="DK70" s="6"/>
      <c r="DL70" s="6"/>
      <c r="DM70" s="24"/>
      <c r="DN70" s="24"/>
      <c r="DO70" s="6"/>
      <c r="DP70" s="25"/>
      <c r="DQ70" s="25"/>
      <c r="DR70" s="25"/>
      <c r="DS70" s="25"/>
    </row>
    <row r="71" spans="5:123" ht="7.5" customHeight="1">
      <c r="E71" s="181"/>
      <c r="F71" s="182"/>
      <c r="G71" s="173"/>
      <c r="H71" s="174"/>
      <c r="I71" s="174"/>
      <c r="J71" s="174"/>
      <c r="K71" s="174"/>
      <c r="L71" s="174"/>
      <c r="M71" s="175"/>
      <c r="N71" s="164"/>
      <c r="O71" s="165"/>
      <c r="P71" s="165"/>
      <c r="Q71" s="165"/>
      <c r="R71" s="165"/>
      <c r="S71" s="165"/>
      <c r="T71" s="165"/>
      <c r="U71" s="165"/>
      <c r="V71" s="165"/>
      <c r="W71" s="165"/>
      <c r="X71" s="165"/>
      <c r="Y71" s="166"/>
      <c r="Z71" s="173"/>
      <c r="AA71" s="174"/>
      <c r="AB71" s="174"/>
      <c r="AC71" s="174"/>
      <c r="AD71" s="174"/>
      <c r="AE71" s="174"/>
      <c r="AF71" s="174"/>
      <c r="AG71" s="174"/>
      <c r="AH71" s="174"/>
      <c r="AI71" s="174"/>
      <c r="AJ71" s="174"/>
      <c r="AK71" s="174"/>
      <c r="AL71" s="174"/>
      <c r="AM71" s="175"/>
      <c r="AN71" s="173"/>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5"/>
      <c r="BL71" s="124"/>
      <c r="BM71" s="555"/>
      <c r="BN71" s="555"/>
      <c r="BO71" s="555"/>
      <c r="BP71" s="555"/>
      <c r="BQ71" s="555"/>
      <c r="BR71" s="555"/>
      <c r="BS71" s="555"/>
      <c r="BT71" s="555"/>
      <c r="BU71" s="555"/>
      <c r="BV71" s="556" t="s">
        <v>202</v>
      </c>
      <c r="BW71" s="556"/>
      <c r="BX71" s="556"/>
      <c r="BY71" s="556"/>
      <c r="BZ71" s="125"/>
      <c r="CA71" s="198"/>
      <c r="CB71" s="199"/>
      <c r="CC71" s="199"/>
      <c r="CD71" s="199"/>
      <c r="CE71" s="200"/>
      <c r="CF71" s="208"/>
      <c r="CG71" s="199"/>
      <c r="CH71" s="199"/>
      <c r="CI71" s="199"/>
      <c r="CJ71" s="200"/>
      <c r="CK71" s="208"/>
      <c r="CL71" s="199"/>
      <c r="CM71" s="199"/>
      <c r="CN71" s="199"/>
      <c r="CO71" s="209"/>
      <c r="CP71" s="226"/>
      <c r="CQ71" s="226"/>
      <c r="CR71" s="227"/>
      <c r="CS71" s="23"/>
      <c r="CT71" s="23"/>
      <c r="CU71" s="23"/>
      <c r="CV71" s="23"/>
      <c r="CW71" s="23"/>
      <c r="CX71" s="23"/>
      <c r="CY71" s="43"/>
      <c r="CZ71" s="23"/>
      <c r="DA71" s="23"/>
      <c r="DB71" s="23"/>
      <c r="DC71" s="2"/>
      <c r="DD71" s="2"/>
      <c r="DE71" s="29">
        <v>20</v>
      </c>
      <c r="DF71" s="41">
        <f>IF(OR(CB11="",CI11=""),"",((0.0004581*(CB11*CB11)-(0.03702*CB11)+90.26)*((0.02*DF67)+0.93)*1.35))</f>
      </c>
      <c r="DG71" s="2"/>
      <c r="DH71" s="2"/>
      <c r="DI71" s="29"/>
      <c r="DK71" s="6"/>
      <c r="DL71" s="6"/>
      <c r="DM71" s="6"/>
      <c r="DN71" s="24"/>
      <c r="DO71" s="24"/>
      <c r="DP71" s="26"/>
      <c r="DQ71" s="26"/>
      <c r="DR71" s="26"/>
      <c r="DS71" s="26"/>
    </row>
    <row r="72" spans="5:123" ht="7.5" customHeight="1">
      <c r="E72" s="181"/>
      <c r="F72" s="182"/>
      <c r="G72" s="173"/>
      <c r="H72" s="174"/>
      <c r="I72" s="174"/>
      <c r="J72" s="174"/>
      <c r="K72" s="174"/>
      <c r="L72" s="174"/>
      <c r="M72" s="175"/>
      <c r="N72" s="164"/>
      <c r="O72" s="165"/>
      <c r="P72" s="165"/>
      <c r="Q72" s="165"/>
      <c r="R72" s="165"/>
      <c r="S72" s="165"/>
      <c r="T72" s="165"/>
      <c r="U72" s="165"/>
      <c r="V72" s="165"/>
      <c r="W72" s="165"/>
      <c r="X72" s="165"/>
      <c r="Y72" s="166"/>
      <c r="Z72" s="173"/>
      <c r="AA72" s="174"/>
      <c r="AB72" s="174"/>
      <c r="AC72" s="174"/>
      <c r="AD72" s="174"/>
      <c r="AE72" s="174"/>
      <c r="AF72" s="174"/>
      <c r="AG72" s="174"/>
      <c r="AH72" s="174"/>
      <c r="AI72" s="174"/>
      <c r="AJ72" s="174"/>
      <c r="AK72" s="174"/>
      <c r="AL72" s="174"/>
      <c r="AM72" s="175"/>
      <c r="AN72" s="173"/>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5"/>
      <c r="BL72" s="124"/>
      <c r="BM72" s="555"/>
      <c r="BN72" s="555"/>
      <c r="BO72" s="555"/>
      <c r="BP72" s="555"/>
      <c r="BQ72" s="555"/>
      <c r="BR72" s="555"/>
      <c r="BS72" s="555"/>
      <c r="BT72" s="555"/>
      <c r="BU72" s="555"/>
      <c r="BV72" s="556"/>
      <c r="BW72" s="556"/>
      <c r="BX72" s="556"/>
      <c r="BY72" s="556"/>
      <c r="BZ72" s="125"/>
      <c r="CA72" s="198"/>
      <c r="CB72" s="199"/>
      <c r="CC72" s="199"/>
      <c r="CD72" s="199"/>
      <c r="CE72" s="200"/>
      <c r="CF72" s="208"/>
      <c r="CG72" s="199"/>
      <c r="CH72" s="199"/>
      <c r="CI72" s="199"/>
      <c r="CJ72" s="200"/>
      <c r="CK72" s="208"/>
      <c r="CL72" s="199"/>
      <c r="CM72" s="199"/>
      <c r="CN72" s="199"/>
      <c r="CO72" s="209"/>
      <c r="CP72" s="226"/>
      <c r="CQ72" s="226"/>
      <c r="CR72" s="227"/>
      <c r="CS72" s="23"/>
      <c r="CT72" s="23"/>
      <c r="CU72" s="23"/>
      <c r="CV72" s="23"/>
      <c r="CW72" s="23"/>
      <c r="CX72" s="23"/>
      <c r="CY72" s="43"/>
      <c r="CZ72" s="23"/>
      <c r="DA72" s="23"/>
      <c r="DB72" s="23"/>
      <c r="DC72" s="2"/>
      <c r="DD72" s="2"/>
      <c r="DE72" s="2"/>
      <c r="DF72" s="2"/>
      <c r="DG72" s="2"/>
      <c r="DH72" s="2"/>
      <c r="DI72" s="2"/>
      <c r="DK72" s="6"/>
      <c r="DL72" s="6"/>
      <c r="DM72" s="24"/>
      <c r="DN72" s="24"/>
      <c r="DO72" s="24"/>
      <c r="DP72" s="24"/>
      <c r="DQ72" s="25"/>
      <c r="DR72" s="25"/>
      <c r="DS72" s="25"/>
    </row>
    <row r="73" spans="5:123" ht="7.5" customHeight="1">
      <c r="E73" s="181"/>
      <c r="F73" s="182"/>
      <c r="G73" s="173"/>
      <c r="H73" s="174"/>
      <c r="I73" s="174"/>
      <c r="J73" s="174"/>
      <c r="K73" s="174"/>
      <c r="L73" s="174"/>
      <c r="M73" s="175"/>
      <c r="N73" s="164"/>
      <c r="O73" s="165"/>
      <c r="P73" s="165"/>
      <c r="Q73" s="165"/>
      <c r="R73" s="165"/>
      <c r="S73" s="165"/>
      <c r="T73" s="165"/>
      <c r="U73" s="165"/>
      <c r="V73" s="165"/>
      <c r="W73" s="165"/>
      <c r="X73" s="165"/>
      <c r="Y73" s="166"/>
      <c r="Z73" s="173"/>
      <c r="AA73" s="174"/>
      <c r="AB73" s="174"/>
      <c r="AC73" s="174"/>
      <c r="AD73" s="174"/>
      <c r="AE73" s="174"/>
      <c r="AF73" s="174"/>
      <c r="AG73" s="174"/>
      <c r="AH73" s="174"/>
      <c r="AI73" s="174"/>
      <c r="AJ73" s="174"/>
      <c r="AK73" s="174"/>
      <c r="AL73" s="174"/>
      <c r="AM73" s="175"/>
      <c r="AN73" s="173"/>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5"/>
      <c r="BL73" s="124"/>
      <c r="BM73" s="129"/>
      <c r="BN73" s="129"/>
      <c r="BO73" s="129"/>
      <c r="BP73" s="129"/>
      <c r="BQ73" s="129"/>
      <c r="BR73" s="129"/>
      <c r="BS73" s="129"/>
      <c r="BT73" s="129"/>
      <c r="BU73" s="129"/>
      <c r="BV73" s="130"/>
      <c r="BW73" s="130"/>
      <c r="BX73" s="130"/>
      <c r="BY73" s="130"/>
      <c r="BZ73" s="125"/>
      <c r="CA73" s="198"/>
      <c r="CB73" s="199"/>
      <c r="CC73" s="199"/>
      <c r="CD73" s="199"/>
      <c r="CE73" s="200"/>
      <c r="CF73" s="208"/>
      <c r="CG73" s="199"/>
      <c r="CH73" s="199"/>
      <c r="CI73" s="199"/>
      <c r="CJ73" s="200"/>
      <c r="CK73" s="208"/>
      <c r="CL73" s="199"/>
      <c r="CM73" s="199"/>
      <c r="CN73" s="199"/>
      <c r="CO73" s="209"/>
      <c r="CP73" s="226"/>
      <c r="CQ73" s="226"/>
      <c r="CR73" s="227"/>
      <c r="CS73" s="23"/>
      <c r="CT73" s="23"/>
      <c r="CU73" s="23"/>
      <c r="CV73" s="23"/>
      <c r="CW73" s="23"/>
      <c r="CX73" s="23"/>
      <c r="CY73" s="43"/>
      <c r="CZ73" s="23"/>
      <c r="DA73" s="23"/>
      <c r="DB73" s="23"/>
      <c r="DC73" s="2"/>
      <c r="DD73" s="2"/>
      <c r="DE73" s="2"/>
      <c r="DF73" s="8"/>
      <c r="DG73" s="8"/>
      <c r="DH73" s="8"/>
      <c r="DI73" s="8"/>
      <c r="DK73" s="6"/>
      <c r="DL73" s="6"/>
      <c r="DM73" s="24"/>
      <c r="DN73" s="24"/>
      <c r="DO73" s="24"/>
      <c r="DP73" s="24"/>
      <c r="DQ73" s="25"/>
      <c r="DR73" s="25"/>
      <c r="DS73" s="25"/>
    </row>
    <row r="74" spans="5:124" ht="7.5" customHeight="1">
      <c r="E74" s="183"/>
      <c r="F74" s="184"/>
      <c r="G74" s="176"/>
      <c r="H74" s="177"/>
      <c r="I74" s="177"/>
      <c r="J74" s="177"/>
      <c r="K74" s="177"/>
      <c r="L74" s="177"/>
      <c r="M74" s="178"/>
      <c r="N74" s="167"/>
      <c r="O74" s="168"/>
      <c r="P74" s="168"/>
      <c r="Q74" s="168"/>
      <c r="R74" s="168"/>
      <c r="S74" s="168"/>
      <c r="T74" s="168"/>
      <c r="U74" s="168"/>
      <c r="V74" s="168"/>
      <c r="W74" s="168"/>
      <c r="X74" s="168"/>
      <c r="Y74" s="169"/>
      <c r="Z74" s="176"/>
      <c r="AA74" s="177"/>
      <c r="AB74" s="177"/>
      <c r="AC74" s="177"/>
      <c r="AD74" s="177"/>
      <c r="AE74" s="177"/>
      <c r="AF74" s="177"/>
      <c r="AG74" s="177"/>
      <c r="AH74" s="177"/>
      <c r="AI74" s="177"/>
      <c r="AJ74" s="177"/>
      <c r="AK74" s="177"/>
      <c r="AL74" s="177"/>
      <c r="AM74" s="178"/>
      <c r="AN74" s="176"/>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8"/>
      <c r="BL74" s="124"/>
      <c r="BM74" s="129"/>
      <c r="BN74" s="129"/>
      <c r="BO74" s="129"/>
      <c r="BP74" s="129"/>
      <c r="BQ74" s="129"/>
      <c r="BR74" s="129"/>
      <c r="BS74" s="129"/>
      <c r="BT74" s="129"/>
      <c r="BU74" s="129"/>
      <c r="BV74" s="130"/>
      <c r="BW74" s="130"/>
      <c r="BX74" s="130"/>
      <c r="BY74" s="130"/>
      <c r="BZ74" s="125"/>
      <c r="CA74" s="201"/>
      <c r="CB74" s="202"/>
      <c r="CC74" s="202"/>
      <c r="CD74" s="202"/>
      <c r="CE74" s="203"/>
      <c r="CF74" s="210"/>
      <c r="CG74" s="202"/>
      <c r="CH74" s="202"/>
      <c r="CI74" s="202"/>
      <c r="CJ74" s="203"/>
      <c r="CK74" s="210"/>
      <c r="CL74" s="202"/>
      <c r="CM74" s="202"/>
      <c r="CN74" s="202"/>
      <c r="CO74" s="211"/>
      <c r="CP74" s="228"/>
      <c r="CQ74" s="228"/>
      <c r="CR74" s="229"/>
      <c r="CS74" s="23"/>
      <c r="CT74" s="23"/>
      <c r="CU74" s="23"/>
      <c r="CV74" s="23"/>
      <c r="CW74" s="23"/>
      <c r="CX74" s="23"/>
      <c r="CY74" s="43"/>
      <c r="CZ74" s="23"/>
      <c r="DA74" s="23"/>
      <c r="DB74" s="23"/>
      <c r="DC74" s="2"/>
      <c r="DD74" s="2"/>
      <c r="DE74" s="29"/>
      <c r="DF74" s="29" t="s">
        <v>186</v>
      </c>
      <c r="DG74" s="46" t="s">
        <v>100</v>
      </c>
      <c r="DH74" s="8"/>
      <c r="DI74" s="8"/>
      <c r="DJ74" s="8"/>
      <c r="DL74" s="6"/>
      <c r="DM74" s="6"/>
      <c r="DN74" s="24"/>
      <c r="DO74" s="24"/>
      <c r="DP74" s="24"/>
      <c r="DQ74" s="24"/>
      <c r="DR74" s="25"/>
      <c r="DS74" s="25"/>
      <c r="DT74" s="25"/>
    </row>
    <row r="75" spans="5:124" ht="7.5" customHeight="1">
      <c r="E75" s="179" t="s">
        <v>188</v>
      </c>
      <c r="F75" s="180"/>
      <c r="G75" s="170" t="s">
        <v>122</v>
      </c>
      <c r="H75" s="171"/>
      <c r="I75" s="171"/>
      <c r="J75" s="171"/>
      <c r="K75" s="171"/>
      <c r="L75" s="171"/>
      <c r="M75" s="172"/>
      <c r="N75" s="170" t="s">
        <v>231</v>
      </c>
      <c r="O75" s="171"/>
      <c r="P75" s="171"/>
      <c r="Q75" s="171"/>
      <c r="R75" s="171"/>
      <c r="S75" s="171"/>
      <c r="T75" s="171"/>
      <c r="U75" s="171"/>
      <c r="V75" s="171"/>
      <c r="W75" s="171"/>
      <c r="X75" s="171"/>
      <c r="Y75" s="172"/>
      <c r="Z75" s="170" t="s">
        <v>56</v>
      </c>
      <c r="AA75" s="171"/>
      <c r="AB75" s="171"/>
      <c r="AC75" s="171"/>
      <c r="AD75" s="171"/>
      <c r="AE75" s="171"/>
      <c r="AF75" s="171"/>
      <c r="AG75" s="171"/>
      <c r="AH75" s="171"/>
      <c r="AI75" s="171"/>
      <c r="AJ75" s="171"/>
      <c r="AK75" s="171"/>
      <c r="AL75" s="171"/>
      <c r="AM75" s="172"/>
      <c r="AN75" s="170" t="s">
        <v>235</v>
      </c>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2"/>
      <c r="BL75" s="370" t="s">
        <v>140</v>
      </c>
      <c r="BM75" s="371"/>
      <c r="BN75" s="371"/>
      <c r="BO75" s="371"/>
      <c r="BP75" s="371"/>
      <c r="BQ75" s="371"/>
      <c r="BR75" s="371"/>
      <c r="BS75" s="371"/>
      <c r="BT75" s="371"/>
      <c r="BU75" s="371"/>
      <c r="BV75" s="371"/>
      <c r="BW75" s="371"/>
      <c r="BX75" s="371"/>
      <c r="BY75" s="371"/>
      <c r="BZ75" s="372"/>
      <c r="CA75" s="359"/>
      <c r="CB75" s="360"/>
      <c r="CC75" s="360"/>
      <c r="CD75" s="360"/>
      <c r="CE75" s="361"/>
      <c r="CF75" s="326" t="s">
        <v>21</v>
      </c>
      <c r="CG75" s="257"/>
      <c r="CH75" s="257"/>
      <c r="CI75" s="257"/>
      <c r="CJ75" s="327"/>
      <c r="CK75" s="365"/>
      <c r="CL75" s="360"/>
      <c r="CM75" s="360"/>
      <c r="CN75" s="360"/>
      <c r="CO75" s="366"/>
      <c r="CP75" s="224" t="s">
        <v>205</v>
      </c>
      <c r="CQ75" s="224"/>
      <c r="CR75" s="225"/>
      <c r="CS75" s="23"/>
      <c r="CT75" s="43"/>
      <c r="CU75" s="23"/>
      <c r="CV75" s="23"/>
      <c r="CW75" s="23"/>
      <c r="CX75" s="23"/>
      <c r="CY75" s="43"/>
      <c r="CZ75" s="23"/>
      <c r="DA75" s="23"/>
      <c r="DB75" s="23"/>
      <c r="DC75" s="2"/>
      <c r="DD75" s="2"/>
      <c r="DE75" s="29" t="s">
        <v>112</v>
      </c>
      <c r="DF75" s="29">
        <v>1000</v>
      </c>
      <c r="DG75" s="46" t="str">
        <f>IF(BS58="","×",IF(BS58&lt;=DF75,"〇","×"))</f>
        <v>×</v>
      </c>
      <c r="DH75" s="8"/>
      <c r="DI75" s="8"/>
      <c r="DJ75" s="8"/>
      <c r="DL75" s="6"/>
      <c r="DM75" s="6"/>
      <c r="DN75" s="24"/>
      <c r="DO75" s="24"/>
      <c r="DP75" s="24"/>
      <c r="DQ75" s="24"/>
      <c r="DR75" s="25"/>
      <c r="DS75" s="25"/>
      <c r="DT75" s="25"/>
    </row>
    <row r="76" spans="5:124" ht="7.5" customHeight="1">
      <c r="E76" s="181"/>
      <c r="F76" s="182"/>
      <c r="G76" s="173"/>
      <c r="H76" s="174"/>
      <c r="I76" s="174"/>
      <c r="J76" s="174"/>
      <c r="K76" s="174"/>
      <c r="L76" s="174"/>
      <c r="M76" s="175"/>
      <c r="N76" s="173"/>
      <c r="O76" s="174"/>
      <c r="P76" s="174"/>
      <c r="Q76" s="174"/>
      <c r="R76" s="174"/>
      <c r="S76" s="174"/>
      <c r="T76" s="174"/>
      <c r="U76" s="174"/>
      <c r="V76" s="174"/>
      <c r="W76" s="174"/>
      <c r="X76" s="174"/>
      <c r="Y76" s="175"/>
      <c r="Z76" s="173"/>
      <c r="AA76" s="174"/>
      <c r="AB76" s="174"/>
      <c r="AC76" s="174"/>
      <c r="AD76" s="174"/>
      <c r="AE76" s="174"/>
      <c r="AF76" s="174"/>
      <c r="AG76" s="174"/>
      <c r="AH76" s="174"/>
      <c r="AI76" s="174"/>
      <c r="AJ76" s="174"/>
      <c r="AK76" s="174"/>
      <c r="AL76" s="174"/>
      <c r="AM76" s="175"/>
      <c r="AN76" s="173"/>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5"/>
      <c r="BL76" s="373"/>
      <c r="BM76" s="374"/>
      <c r="BN76" s="374"/>
      <c r="BO76" s="374"/>
      <c r="BP76" s="374"/>
      <c r="BQ76" s="374"/>
      <c r="BR76" s="374"/>
      <c r="BS76" s="374"/>
      <c r="BT76" s="374"/>
      <c r="BU76" s="374"/>
      <c r="BV76" s="374"/>
      <c r="BW76" s="374"/>
      <c r="BX76" s="374"/>
      <c r="BY76" s="374"/>
      <c r="BZ76" s="375"/>
      <c r="CA76" s="270"/>
      <c r="CB76" s="251"/>
      <c r="CC76" s="251"/>
      <c r="CD76" s="251"/>
      <c r="CE76" s="271"/>
      <c r="CF76" s="277"/>
      <c r="CG76" s="153"/>
      <c r="CH76" s="153"/>
      <c r="CI76" s="153"/>
      <c r="CJ76" s="278"/>
      <c r="CK76" s="250"/>
      <c r="CL76" s="251"/>
      <c r="CM76" s="251"/>
      <c r="CN76" s="251"/>
      <c r="CO76" s="252"/>
      <c r="CP76" s="226"/>
      <c r="CQ76" s="226"/>
      <c r="CR76" s="227"/>
      <c r="CS76" s="10"/>
      <c r="CT76" s="43"/>
      <c r="CU76" s="23"/>
      <c r="CV76" s="23"/>
      <c r="CW76" s="44"/>
      <c r="CX76" s="23"/>
      <c r="CY76" s="43"/>
      <c r="CZ76" s="44"/>
      <c r="DA76" s="44"/>
      <c r="DB76" s="44"/>
      <c r="DC76" s="8"/>
      <c r="DD76" s="2"/>
      <c r="DE76" s="29" t="s">
        <v>185</v>
      </c>
      <c r="DF76" s="29">
        <v>10</v>
      </c>
      <c r="DG76" s="46" t="str">
        <f>IF(BQ60="","×",IF(BQ60&lt;=DF76,"〇","×"))</f>
        <v>×</v>
      </c>
      <c r="DH76" s="8"/>
      <c r="DI76" s="8"/>
      <c r="DJ76" s="8"/>
      <c r="DL76" s="6"/>
      <c r="DM76" s="6"/>
      <c r="DN76" s="24"/>
      <c r="DO76" s="24"/>
      <c r="DP76" s="24"/>
      <c r="DQ76" s="24"/>
      <c r="DR76" s="25"/>
      <c r="DS76" s="25"/>
      <c r="DT76" s="25"/>
    </row>
    <row r="77" spans="5:123" ht="7.5" customHeight="1">
      <c r="E77" s="181"/>
      <c r="F77" s="182"/>
      <c r="G77" s="173"/>
      <c r="H77" s="174"/>
      <c r="I77" s="174"/>
      <c r="J77" s="174"/>
      <c r="K77" s="174"/>
      <c r="L77" s="174"/>
      <c r="M77" s="175"/>
      <c r="N77" s="173"/>
      <c r="O77" s="174"/>
      <c r="P77" s="174"/>
      <c r="Q77" s="174"/>
      <c r="R77" s="174"/>
      <c r="S77" s="174"/>
      <c r="T77" s="174"/>
      <c r="U77" s="174"/>
      <c r="V77" s="174"/>
      <c r="W77" s="174"/>
      <c r="X77" s="174"/>
      <c r="Y77" s="175"/>
      <c r="Z77" s="173"/>
      <c r="AA77" s="174"/>
      <c r="AB77" s="174"/>
      <c r="AC77" s="174"/>
      <c r="AD77" s="174"/>
      <c r="AE77" s="174"/>
      <c r="AF77" s="174"/>
      <c r="AG77" s="174"/>
      <c r="AH77" s="174"/>
      <c r="AI77" s="174"/>
      <c r="AJ77" s="174"/>
      <c r="AK77" s="174"/>
      <c r="AL77" s="174"/>
      <c r="AM77" s="175"/>
      <c r="AN77" s="238"/>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40"/>
      <c r="BL77" s="373"/>
      <c r="BM77" s="374"/>
      <c r="BN77" s="374"/>
      <c r="BO77" s="374"/>
      <c r="BP77" s="374"/>
      <c r="BQ77" s="374"/>
      <c r="BR77" s="374"/>
      <c r="BS77" s="374"/>
      <c r="BT77" s="374"/>
      <c r="BU77" s="374"/>
      <c r="BV77" s="374"/>
      <c r="BW77" s="374"/>
      <c r="BX77" s="374"/>
      <c r="BY77" s="374"/>
      <c r="BZ77" s="375"/>
      <c r="CA77" s="362"/>
      <c r="CB77" s="363"/>
      <c r="CC77" s="363"/>
      <c r="CD77" s="363"/>
      <c r="CE77" s="364"/>
      <c r="CF77" s="328"/>
      <c r="CG77" s="325"/>
      <c r="CH77" s="325"/>
      <c r="CI77" s="325"/>
      <c r="CJ77" s="329"/>
      <c r="CK77" s="367"/>
      <c r="CL77" s="363"/>
      <c r="CM77" s="363"/>
      <c r="CN77" s="363"/>
      <c r="CO77" s="368"/>
      <c r="CP77" s="228"/>
      <c r="CQ77" s="228"/>
      <c r="CR77" s="229"/>
      <c r="CS77" s="10"/>
      <c r="CT77" s="43"/>
      <c r="CU77" s="23"/>
      <c r="CV77" s="23"/>
      <c r="CW77" s="44"/>
      <c r="CX77" s="23"/>
      <c r="CY77" s="43"/>
      <c r="CZ77" s="44"/>
      <c r="DA77" s="44"/>
      <c r="DB77" s="44"/>
      <c r="DC77" s="8"/>
      <c r="DD77" s="8"/>
      <c r="DE77" s="8"/>
      <c r="DF77" s="2"/>
      <c r="DG77" s="2"/>
      <c r="DH77" s="2"/>
      <c r="DI77" s="2"/>
      <c r="DK77" s="6"/>
      <c r="DL77" s="6"/>
      <c r="DM77" s="6"/>
      <c r="DN77" s="6"/>
      <c r="DO77" s="6"/>
      <c r="DP77" s="6"/>
      <c r="DQ77" s="6"/>
      <c r="DR77" s="6"/>
      <c r="DS77" s="6"/>
    </row>
    <row r="78" spans="5:123" ht="7.5" customHeight="1">
      <c r="E78" s="181"/>
      <c r="F78" s="182"/>
      <c r="G78" s="173"/>
      <c r="H78" s="174"/>
      <c r="I78" s="174"/>
      <c r="J78" s="174"/>
      <c r="K78" s="174"/>
      <c r="L78" s="174"/>
      <c r="M78" s="175"/>
      <c r="N78" s="173"/>
      <c r="O78" s="174"/>
      <c r="P78" s="174"/>
      <c r="Q78" s="174"/>
      <c r="R78" s="174"/>
      <c r="S78" s="174"/>
      <c r="T78" s="174"/>
      <c r="U78" s="174"/>
      <c r="V78" s="174"/>
      <c r="W78" s="174"/>
      <c r="X78" s="174"/>
      <c r="Y78" s="175"/>
      <c r="Z78" s="173"/>
      <c r="AA78" s="174"/>
      <c r="AB78" s="174"/>
      <c r="AC78" s="174"/>
      <c r="AD78" s="174"/>
      <c r="AE78" s="174"/>
      <c r="AF78" s="174"/>
      <c r="AG78" s="174"/>
      <c r="AH78" s="174"/>
      <c r="AI78" s="174"/>
      <c r="AJ78" s="174"/>
      <c r="AK78" s="174"/>
      <c r="AL78" s="174"/>
      <c r="AM78" s="175"/>
      <c r="AN78" s="356" t="s">
        <v>236</v>
      </c>
      <c r="AO78" s="357"/>
      <c r="AP78" s="357"/>
      <c r="AQ78" s="357"/>
      <c r="AR78" s="357"/>
      <c r="AS78" s="357"/>
      <c r="AT78" s="357"/>
      <c r="AU78" s="357"/>
      <c r="AV78" s="357"/>
      <c r="AW78" s="357"/>
      <c r="AX78" s="357"/>
      <c r="AY78" s="357"/>
      <c r="AZ78" s="357"/>
      <c r="BA78" s="357"/>
      <c r="BB78" s="357"/>
      <c r="BC78" s="357"/>
      <c r="BD78" s="357"/>
      <c r="BE78" s="357"/>
      <c r="BF78" s="357"/>
      <c r="BG78" s="357"/>
      <c r="BH78" s="357"/>
      <c r="BI78" s="357"/>
      <c r="BJ78" s="357"/>
      <c r="BK78" s="358"/>
      <c r="BL78" s="373"/>
      <c r="BM78" s="374"/>
      <c r="BN78" s="374"/>
      <c r="BO78" s="374"/>
      <c r="BP78" s="374"/>
      <c r="BQ78" s="374"/>
      <c r="BR78" s="374"/>
      <c r="BS78" s="374"/>
      <c r="BT78" s="374"/>
      <c r="BU78" s="374"/>
      <c r="BV78" s="374"/>
      <c r="BW78" s="374"/>
      <c r="BX78" s="374"/>
      <c r="BY78" s="374"/>
      <c r="BZ78" s="375"/>
      <c r="CA78" s="268"/>
      <c r="CB78" s="248"/>
      <c r="CC78" s="248"/>
      <c r="CD78" s="248"/>
      <c r="CE78" s="269"/>
      <c r="CF78" s="274" t="s">
        <v>54</v>
      </c>
      <c r="CG78" s="275"/>
      <c r="CH78" s="275"/>
      <c r="CI78" s="275"/>
      <c r="CJ78" s="276"/>
      <c r="CK78" s="247"/>
      <c r="CL78" s="248"/>
      <c r="CM78" s="248"/>
      <c r="CN78" s="248"/>
      <c r="CO78" s="249"/>
      <c r="CP78" s="224" t="s">
        <v>205</v>
      </c>
      <c r="CQ78" s="224"/>
      <c r="CR78" s="225"/>
      <c r="CS78" s="10"/>
      <c r="CT78" s="43"/>
      <c r="CU78" s="23"/>
      <c r="CV78" s="23"/>
      <c r="CW78" s="23"/>
      <c r="CX78" s="23"/>
      <c r="CY78" s="43"/>
      <c r="CZ78" s="23"/>
      <c r="DA78" s="23"/>
      <c r="DB78" s="23"/>
      <c r="DC78" s="8"/>
      <c r="DD78" s="8"/>
      <c r="DE78" s="8"/>
      <c r="DF78" s="2"/>
      <c r="DG78" s="2"/>
      <c r="DH78" s="2"/>
      <c r="DI78" s="2"/>
      <c r="DM78" s="6"/>
      <c r="DN78" s="6"/>
      <c r="DO78" s="6"/>
      <c r="DP78" s="6"/>
      <c r="DQ78" s="6"/>
      <c r="DR78" s="6"/>
      <c r="DS78" s="6"/>
    </row>
    <row r="79" spans="5:113" ht="7.5" customHeight="1">
      <c r="E79" s="181"/>
      <c r="F79" s="182"/>
      <c r="G79" s="173"/>
      <c r="H79" s="174"/>
      <c r="I79" s="174"/>
      <c r="J79" s="174"/>
      <c r="K79" s="174"/>
      <c r="L79" s="174"/>
      <c r="M79" s="175"/>
      <c r="N79" s="173"/>
      <c r="O79" s="174"/>
      <c r="P79" s="174"/>
      <c r="Q79" s="174"/>
      <c r="R79" s="174"/>
      <c r="S79" s="174"/>
      <c r="T79" s="174"/>
      <c r="U79" s="174"/>
      <c r="V79" s="174"/>
      <c r="W79" s="174"/>
      <c r="X79" s="174"/>
      <c r="Y79" s="175"/>
      <c r="Z79" s="173"/>
      <c r="AA79" s="174"/>
      <c r="AB79" s="174"/>
      <c r="AC79" s="174"/>
      <c r="AD79" s="174"/>
      <c r="AE79" s="174"/>
      <c r="AF79" s="174"/>
      <c r="AG79" s="174"/>
      <c r="AH79" s="174"/>
      <c r="AI79" s="174"/>
      <c r="AJ79" s="174"/>
      <c r="AK79" s="174"/>
      <c r="AL79" s="174"/>
      <c r="AM79" s="175"/>
      <c r="AN79" s="173"/>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5"/>
      <c r="BL79" s="373"/>
      <c r="BM79" s="374"/>
      <c r="BN79" s="374"/>
      <c r="BO79" s="374"/>
      <c r="BP79" s="374"/>
      <c r="BQ79" s="374"/>
      <c r="BR79" s="374"/>
      <c r="BS79" s="374"/>
      <c r="BT79" s="374"/>
      <c r="BU79" s="374"/>
      <c r="BV79" s="374"/>
      <c r="BW79" s="374"/>
      <c r="BX79" s="374"/>
      <c r="BY79" s="374"/>
      <c r="BZ79" s="375"/>
      <c r="CA79" s="270"/>
      <c r="CB79" s="251"/>
      <c r="CC79" s="251"/>
      <c r="CD79" s="251"/>
      <c r="CE79" s="271"/>
      <c r="CF79" s="277"/>
      <c r="CG79" s="153"/>
      <c r="CH79" s="153"/>
      <c r="CI79" s="153"/>
      <c r="CJ79" s="278"/>
      <c r="CK79" s="250"/>
      <c r="CL79" s="251"/>
      <c r="CM79" s="251"/>
      <c r="CN79" s="251"/>
      <c r="CO79" s="252"/>
      <c r="CP79" s="226"/>
      <c r="CQ79" s="226"/>
      <c r="CR79" s="227"/>
      <c r="CS79" s="10"/>
      <c r="CT79" s="43"/>
      <c r="CU79" s="23"/>
      <c r="CV79" s="23"/>
      <c r="CW79" s="23"/>
      <c r="CX79" s="23"/>
      <c r="CY79" s="43"/>
      <c r="CZ79" s="23"/>
      <c r="DA79" s="23"/>
      <c r="DB79" s="23"/>
      <c r="DC79" s="8"/>
      <c r="DD79" s="8"/>
      <c r="DE79" s="8"/>
      <c r="DF79" s="2"/>
      <c r="DG79" s="2"/>
      <c r="DH79" s="2"/>
      <c r="DI79" s="2"/>
    </row>
    <row r="80" spans="5:113" ht="7.5" customHeight="1">
      <c r="E80" s="183"/>
      <c r="F80" s="184"/>
      <c r="G80" s="176"/>
      <c r="H80" s="177"/>
      <c r="I80" s="177"/>
      <c r="J80" s="177"/>
      <c r="K80" s="177"/>
      <c r="L80" s="177"/>
      <c r="M80" s="178"/>
      <c r="N80" s="176"/>
      <c r="O80" s="177"/>
      <c r="P80" s="177"/>
      <c r="Q80" s="177"/>
      <c r="R80" s="177"/>
      <c r="S80" s="177"/>
      <c r="T80" s="177"/>
      <c r="U80" s="177"/>
      <c r="V80" s="177"/>
      <c r="W80" s="177"/>
      <c r="X80" s="177"/>
      <c r="Y80" s="178"/>
      <c r="Z80" s="176"/>
      <c r="AA80" s="177"/>
      <c r="AB80" s="177"/>
      <c r="AC80" s="177"/>
      <c r="AD80" s="177"/>
      <c r="AE80" s="177"/>
      <c r="AF80" s="177"/>
      <c r="AG80" s="177"/>
      <c r="AH80" s="177"/>
      <c r="AI80" s="177"/>
      <c r="AJ80" s="177"/>
      <c r="AK80" s="177"/>
      <c r="AL80" s="177"/>
      <c r="AM80" s="178"/>
      <c r="AN80" s="176"/>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8"/>
      <c r="BL80" s="376"/>
      <c r="BM80" s="377"/>
      <c r="BN80" s="377"/>
      <c r="BO80" s="377"/>
      <c r="BP80" s="377"/>
      <c r="BQ80" s="377"/>
      <c r="BR80" s="377"/>
      <c r="BS80" s="377"/>
      <c r="BT80" s="377"/>
      <c r="BU80" s="377"/>
      <c r="BV80" s="377"/>
      <c r="BW80" s="377"/>
      <c r="BX80" s="377"/>
      <c r="BY80" s="377"/>
      <c r="BZ80" s="378"/>
      <c r="CA80" s="272"/>
      <c r="CB80" s="254"/>
      <c r="CC80" s="254"/>
      <c r="CD80" s="254"/>
      <c r="CE80" s="273"/>
      <c r="CF80" s="279"/>
      <c r="CG80" s="260"/>
      <c r="CH80" s="260"/>
      <c r="CI80" s="260"/>
      <c r="CJ80" s="280"/>
      <c r="CK80" s="253"/>
      <c r="CL80" s="254"/>
      <c r="CM80" s="254"/>
      <c r="CN80" s="254"/>
      <c r="CO80" s="255"/>
      <c r="CP80" s="228"/>
      <c r="CQ80" s="228"/>
      <c r="CR80" s="229"/>
      <c r="CS80" s="23"/>
      <c r="CT80" s="43"/>
      <c r="CU80" s="44"/>
      <c r="CV80" s="23"/>
      <c r="CW80" s="23"/>
      <c r="CX80" s="23"/>
      <c r="CY80" s="23"/>
      <c r="CZ80" s="23"/>
      <c r="DA80" s="23"/>
      <c r="DB80" s="23"/>
      <c r="DC80" s="2"/>
      <c r="DD80" s="2"/>
      <c r="DE80" s="2"/>
      <c r="DF80" s="8"/>
      <c r="DG80" s="8"/>
      <c r="DH80" s="8"/>
      <c r="DI80" s="8"/>
    </row>
    <row r="81" spans="5:123" ht="7.5" customHeight="1">
      <c r="E81" s="179" t="s">
        <v>189</v>
      </c>
      <c r="F81" s="180"/>
      <c r="G81" s="170" t="s">
        <v>229</v>
      </c>
      <c r="H81" s="171"/>
      <c r="I81" s="171"/>
      <c r="J81" s="171"/>
      <c r="K81" s="171"/>
      <c r="L81" s="171"/>
      <c r="M81" s="172"/>
      <c r="N81" s="170" t="s">
        <v>232</v>
      </c>
      <c r="O81" s="171"/>
      <c r="P81" s="171"/>
      <c r="Q81" s="171"/>
      <c r="R81" s="171"/>
      <c r="S81" s="171"/>
      <c r="T81" s="171"/>
      <c r="U81" s="171"/>
      <c r="V81" s="171"/>
      <c r="W81" s="171"/>
      <c r="X81" s="171"/>
      <c r="Y81" s="172"/>
      <c r="Z81" s="170" t="s">
        <v>233</v>
      </c>
      <c r="AA81" s="171"/>
      <c r="AB81" s="171"/>
      <c r="AC81" s="171"/>
      <c r="AD81" s="171"/>
      <c r="AE81" s="171"/>
      <c r="AF81" s="171"/>
      <c r="AG81" s="171"/>
      <c r="AH81" s="171"/>
      <c r="AI81" s="171"/>
      <c r="AJ81" s="171"/>
      <c r="AK81" s="171"/>
      <c r="AL81" s="171"/>
      <c r="AM81" s="172"/>
      <c r="AN81" s="170" t="s">
        <v>234</v>
      </c>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2"/>
      <c r="BL81" s="131"/>
      <c r="BM81" s="131"/>
      <c r="BN81" s="131"/>
      <c r="BO81" s="131"/>
      <c r="BP81" s="131"/>
      <c r="BQ81" s="131"/>
      <c r="BR81" s="131"/>
      <c r="BS81" s="131"/>
      <c r="BT81" s="131"/>
      <c r="BU81" s="131"/>
      <c r="BV81" s="131"/>
      <c r="BW81" s="131"/>
      <c r="BX81" s="131"/>
      <c r="BY81" s="131"/>
      <c r="BZ81" s="132"/>
      <c r="CA81" s="195">
        <f>IF(BQ82="","",IF(BQ82&lt;=20,"〇",""))</f>
      </c>
      <c r="CB81" s="196"/>
      <c r="CC81" s="196"/>
      <c r="CD81" s="196"/>
      <c r="CE81" s="197"/>
      <c r="CF81" s="326" t="s">
        <v>64</v>
      </c>
      <c r="CG81" s="257"/>
      <c r="CH81" s="257"/>
      <c r="CI81" s="257"/>
      <c r="CJ81" s="327"/>
      <c r="CK81" s="206">
        <f>IF(BQ82="","",IF(BQ82&gt;20,"〇",""))</f>
      </c>
      <c r="CL81" s="196"/>
      <c r="CM81" s="196"/>
      <c r="CN81" s="196"/>
      <c r="CO81" s="207"/>
      <c r="CP81" s="224" t="s">
        <v>207</v>
      </c>
      <c r="CQ81" s="224"/>
      <c r="CR81" s="225"/>
      <c r="CS81" s="23"/>
      <c r="CT81" s="43"/>
      <c r="CU81" s="44"/>
      <c r="CV81" s="23"/>
      <c r="CW81" s="23"/>
      <c r="CX81" s="23"/>
      <c r="CY81" s="23"/>
      <c r="CZ81" s="23"/>
      <c r="DA81" s="23"/>
      <c r="DB81" s="23"/>
      <c r="DC81" s="2"/>
      <c r="DD81" s="2"/>
      <c r="DE81" s="2"/>
      <c r="DF81" s="8"/>
      <c r="DG81" s="8"/>
      <c r="DH81" s="8"/>
      <c r="DI81" s="8"/>
      <c r="DM81" s="24"/>
      <c r="DN81" s="24"/>
      <c r="DO81" s="26"/>
      <c r="DP81" s="6"/>
      <c r="DQ81" s="6"/>
      <c r="DR81" s="6"/>
      <c r="DS81" s="6"/>
    </row>
    <row r="82" spans="5:123" ht="7.5" customHeight="1">
      <c r="E82" s="181"/>
      <c r="F82" s="182"/>
      <c r="G82" s="173"/>
      <c r="H82" s="174"/>
      <c r="I82" s="174"/>
      <c r="J82" s="174"/>
      <c r="K82" s="174"/>
      <c r="L82" s="174"/>
      <c r="M82" s="175"/>
      <c r="N82" s="173"/>
      <c r="O82" s="174"/>
      <c r="P82" s="174"/>
      <c r="Q82" s="174"/>
      <c r="R82" s="174"/>
      <c r="S82" s="174"/>
      <c r="T82" s="174"/>
      <c r="U82" s="174"/>
      <c r="V82" s="174"/>
      <c r="W82" s="174"/>
      <c r="X82" s="174"/>
      <c r="Y82" s="175"/>
      <c r="Z82" s="173"/>
      <c r="AA82" s="174"/>
      <c r="AB82" s="174"/>
      <c r="AC82" s="174"/>
      <c r="AD82" s="174"/>
      <c r="AE82" s="174"/>
      <c r="AF82" s="174"/>
      <c r="AG82" s="174"/>
      <c r="AH82" s="174"/>
      <c r="AI82" s="174"/>
      <c r="AJ82" s="174"/>
      <c r="AK82" s="174"/>
      <c r="AL82" s="174"/>
      <c r="AM82" s="175"/>
      <c r="AN82" s="173"/>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5"/>
      <c r="BL82" s="281" t="s">
        <v>63</v>
      </c>
      <c r="BM82" s="282"/>
      <c r="BN82" s="282"/>
      <c r="BO82" s="282"/>
      <c r="BP82" s="282"/>
      <c r="BQ82" s="605"/>
      <c r="BR82" s="605"/>
      <c r="BS82" s="605"/>
      <c r="BT82" s="605"/>
      <c r="BU82" s="605"/>
      <c r="BV82" s="381" t="s">
        <v>43</v>
      </c>
      <c r="BW82" s="282"/>
      <c r="BX82" s="282"/>
      <c r="BY82" s="282"/>
      <c r="BZ82" s="132"/>
      <c r="CA82" s="198"/>
      <c r="CB82" s="199"/>
      <c r="CC82" s="199"/>
      <c r="CD82" s="199"/>
      <c r="CE82" s="200"/>
      <c r="CF82" s="277"/>
      <c r="CG82" s="153"/>
      <c r="CH82" s="153"/>
      <c r="CI82" s="153"/>
      <c r="CJ82" s="278"/>
      <c r="CK82" s="208"/>
      <c r="CL82" s="199"/>
      <c r="CM82" s="199"/>
      <c r="CN82" s="199"/>
      <c r="CO82" s="209"/>
      <c r="CP82" s="226"/>
      <c r="CQ82" s="226"/>
      <c r="CR82" s="227"/>
      <c r="CS82" s="23"/>
      <c r="CT82" s="43"/>
      <c r="CU82" s="23"/>
      <c r="CV82" s="23"/>
      <c r="CW82" s="23"/>
      <c r="CX82" s="23"/>
      <c r="CY82" s="23"/>
      <c r="CZ82" s="23"/>
      <c r="DA82" s="23"/>
      <c r="DB82" s="23"/>
      <c r="DC82" s="2"/>
      <c r="DD82" s="2"/>
      <c r="DE82" s="2"/>
      <c r="DF82" s="8"/>
      <c r="DG82" s="8"/>
      <c r="DH82" s="8"/>
      <c r="DI82" s="8"/>
      <c r="DM82" s="6"/>
      <c r="DN82" s="6"/>
      <c r="DO82" s="6"/>
      <c r="DP82" s="6"/>
      <c r="DQ82" s="6"/>
      <c r="DR82" s="6"/>
      <c r="DS82" s="6"/>
    </row>
    <row r="83" spans="5:113" ht="7.5" customHeight="1">
      <c r="E83" s="183"/>
      <c r="F83" s="184"/>
      <c r="G83" s="176"/>
      <c r="H83" s="177"/>
      <c r="I83" s="177"/>
      <c r="J83" s="177"/>
      <c r="K83" s="177"/>
      <c r="L83" s="177"/>
      <c r="M83" s="178"/>
      <c r="N83" s="176"/>
      <c r="O83" s="177"/>
      <c r="P83" s="177"/>
      <c r="Q83" s="177"/>
      <c r="R83" s="177"/>
      <c r="S83" s="177"/>
      <c r="T83" s="177"/>
      <c r="U83" s="177"/>
      <c r="V83" s="177"/>
      <c r="W83" s="177"/>
      <c r="X83" s="177"/>
      <c r="Y83" s="178"/>
      <c r="Z83" s="176"/>
      <c r="AA83" s="177"/>
      <c r="AB83" s="177"/>
      <c r="AC83" s="177"/>
      <c r="AD83" s="177"/>
      <c r="AE83" s="177"/>
      <c r="AF83" s="177"/>
      <c r="AG83" s="177"/>
      <c r="AH83" s="177"/>
      <c r="AI83" s="177"/>
      <c r="AJ83" s="177"/>
      <c r="AK83" s="177"/>
      <c r="AL83" s="177"/>
      <c r="AM83" s="178"/>
      <c r="AN83" s="176"/>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8"/>
      <c r="BL83" s="607"/>
      <c r="BM83" s="382"/>
      <c r="BN83" s="382"/>
      <c r="BO83" s="382"/>
      <c r="BP83" s="382"/>
      <c r="BQ83" s="606"/>
      <c r="BR83" s="606"/>
      <c r="BS83" s="606"/>
      <c r="BT83" s="606"/>
      <c r="BU83" s="606"/>
      <c r="BV83" s="382"/>
      <c r="BW83" s="382"/>
      <c r="BX83" s="382"/>
      <c r="BY83" s="382"/>
      <c r="BZ83" s="133"/>
      <c r="CA83" s="201"/>
      <c r="CB83" s="202"/>
      <c r="CC83" s="202"/>
      <c r="CD83" s="202"/>
      <c r="CE83" s="203"/>
      <c r="CF83" s="279"/>
      <c r="CG83" s="260"/>
      <c r="CH83" s="260"/>
      <c r="CI83" s="260"/>
      <c r="CJ83" s="280"/>
      <c r="CK83" s="210"/>
      <c r="CL83" s="202"/>
      <c r="CM83" s="202"/>
      <c r="CN83" s="202"/>
      <c r="CO83" s="211"/>
      <c r="CP83" s="228"/>
      <c r="CQ83" s="228"/>
      <c r="CR83" s="229"/>
      <c r="CS83" s="10"/>
      <c r="CT83" s="43"/>
      <c r="CU83" s="23"/>
      <c r="CV83" s="23"/>
      <c r="CW83" s="23"/>
      <c r="CX83" s="23"/>
      <c r="CY83" s="23"/>
      <c r="CZ83" s="23"/>
      <c r="DA83" s="23"/>
      <c r="DB83" s="23"/>
      <c r="DC83" s="8"/>
      <c r="DD83" s="8"/>
      <c r="DE83" s="8"/>
      <c r="DF83" s="2"/>
      <c r="DG83" s="2"/>
      <c r="DH83" s="2"/>
      <c r="DI83" s="2"/>
    </row>
    <row r="84" spans="5:113" ht="7.5" customHeight="1">
      <c r="E84" s="179" t="s">
        <v>190</v>
      </c>
      <c r="F84" s="180"/>
      <c r="G84" s="170" t="s">
        <v>230</v>
      </c>
      <c r="H84" s="171"/>
      <c r="I84" s="171"/>
      <c r="J84" s="171"/>
      <c r="K84" s="171"/>
      <c r="L84" s="171"/>
      <c r="M84" s="172"/>
      <c r="N84" s="161" t="s">
        <v>123</v>
      </c>
      <c r="O84" s="162"/>
      <c r="P84" s="162"/>
      <c r="Q84" s="162"/>
      <c r="R84" s="162"/>
      <c r="S84" s="162"/>
      <c r="T84" s="162"/>
      <c r="U84" s="162"/>
      <c r="V84" s="162"/>
      <c r="W84" s="162"/>
      <c r="X84" s="162"/>
      <c r="Y84" s="163"/>
      <c r="Z84" s="170" t="s">
        <v>135</v>
      </c>
      <c r="AA84" s="171"/>
      <c r="AB84" s="171"/>
      <c r="AC84" s="171"/>
      <c r="AD84" s="171"/>
      <c r="AE84" s="171"/>
      <c r="AF84" s="171"/>
      <c r="AG84" s="171"/>
      <c r="AH84" s="171"/>
      <c r="AI84" s="171"/>
      <c r="AJ84" s="171"/>
      <c r="AK84" s="171"/>
      <c r="AL84" s="171"/>
      <c r="AM84" s="171"/>
      <c r="AN84" s="155" t="s">
        <v>124</v>
      </c>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7"/>
      <c r="BL84" s="281"/>
      <c r="BM84" s="282"/>
      <c r="BN84" s="282"/>
      <c r="BO84" s="282"/>
      <c r="BP84" s="282"/>
      <c r="BQ84" s="282"/>
      <c r="BR84" s="282"/>
      <c r="BS84" s="282"/>
      <c r="BT84" s="282"/>
      <c r="BU84" s="282"/>
      <c r="BV84" s="282"/>
      <c r="BW84" s="282"/>
      <c r="BX84" s="282"/>
      <c r="BY84" s="282"/>
      <c r="BZ84" s="283"/>
      <c r="CA84" s="270"/>
      <c r="CB84" s="251"/>
      <c r="CC84" s="251"/>
      <c r="CD84" s="251"/>
      <c r="CE84" s="271"/>
      <c r="CF84" s="208" t="s">
        <v>20</v>
      </c>
      <c r="CG84" s="199"/>
      <c r="CH84" s="199"/>
      <c r="CI84" s="199"/>
      <c r="CJ84" s="200"/>
      <c r="CK84" s="365"/>
      <c r="CL84" s="360"/>
      <c r="CM84" s="360"/>
      <c r="CN84" s="360"/>
      <c r="CO84" s="366"/>
      <c r="CP84" s="185" t="s">
        <v>205</v>
      </c>
      <c r="CQ84" s="185"/>
      <c r="CR84" s="186"/>
      <c r="CS84" s="10"/>
      <c r="CT84" s="23"/>
      <c r="CU84" s="23"/>
      <c r="CV84" s="23"/>
      <c r="CW84" s="23"/>
      <c r="CX84" s="23"/>
      <c r="CY84" s="23"/>
      <c r="CZ84" s="23"/>
      <c r="DA84" s="23"/>
      <c r="DB84" s="23"/>
      <c r="DC84" s="8"/>
      <c r="DD84" s="8"/>
      <c r="DE84" s="8"/>
      <c r="DF84" s="2"/>
      <c r="DG84" s="2"/>
      <c r="DH84" s="2"/>
      <c r="DI84" s="2"/>
    </row>
    <row r="85" spans="5:113" ht="7.5" customHeight="1">
      <c r="E85" s="181"/>
      <c r="F85" s="182"/>
      <c r="G85" s="173"/>
      <c r="H85" s="174"/>
      <c r="I85" s="174"/>
      <c r="J85" s="174"/>
      <c r="K85" s="174"/>
      <c r="L85" s="174"/>
      <c r="M85" s="175"/>
      <c r="N85" s="164"/>
      <c r="O85" s="165"/>
      <c r="P85" s="165"/>
      <c r="Q85" s="165"/>
      <c r="R85" s="165"/>
      <c r="S85" s="165"/>
      <c r="T85" s="165"/>
      <c r="U85" s="165"/>
      <c r="V85" s="165"/>
      <c r="W85" s="165"/>
      <c r="X85" s="165"/>
      <c r="Y85" s="166"/>
      <c r="Z85" s="173"/>
      <c r="AA85" s="174"/>
      <c r="AB85" s="174"/>
      <c r="AC85" s="174"/>
      <c r="AD85" s="174"/>
      <c r="AE85" s="174"/>
      <c r="AF85" s="174"/>
      <c r="AG85" s="174"/>
      <c r="AH85" s="174"/>
      <c r="AI85" s="174"/>
      <c r="AJ85" s="174"/>
      <c r="AK85" s="174"/>
      <c r="AL85" s="174"/>
      <c r="AM85" s="174"/>
      <c r="AN85" s="158"/>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60"/>
      <c r="BL85" s="218"/>
      <c r="BM85" s="219"/>
      <c r="BN85" s="219"/>
      <c r="BO85" s="219"/>
      <c r="BP85" s="219"/>
      <c r="BQ85" s="219"/>
      <c r="BR85" s="219"/>
      <c r="BS85" s="219"/>
      <c r="BT85" s="219"/>
      <c r="BU85" s="219"/>
      <c r="BV85" s="219"/>
      <c r="BW85" s="219"/>
      <c r="BX85" s="219"/>
      <c r="BY85" s="219"/>
      <c r="BZ85" s="220"/>
      <c r="CA85" s="362"/>
      <c r="CB85" s="363"/>
      <c r="CC85" s="363"/>
      <c r="CD85" s="363"/>
      <c r="CE85" s="364"/>
      <c r="CF85" s="459"/>
      <c r="CG85" s="460"/>
      <c r="CH85" s="460"/>
      <c r="CI85" s="460"/>
      <c r="CJ85" s="461"/>
      <c r="CK85" s="367"/>
      <c r="CL85" s="363"/>
      <c r="CM85" s="363"/>
      <c r="CN85" s="363"/>
      <c r="CO85" s="368"/>
      <c r="CP85" s="189"/>
      <c r="CQ85" s="189"/>
      <c r="CR85" s="190"/>
      <c r="CS85" s="10"/>
      <c r="CT85" s="23"/>
      <c r="CU85" s="23"/>
      <c r="CV85" s="23"/>
      <c r="CW85" s="10"/>
      <c r="CX85" s="23"/>
      <c r="CY85" s="10"/>
      <c r="CZ85" s="10"/>
      <c r="DA85" s="10"/>
      <c r="DB85" s="10"/>
      <c r="DC85" s="8"/>
      <c r="DD85" s="8"/>
      <c r="DE85" s="8"/>
      <c r="DF85" s="2"/>
      <c r="DG85" s="2"/>
      <c r="DH85" s="2"/>
      <c r="DI85" s="2"/>
    </row>
    <row r="86" spans="5:123" ht="7.5" customHeight="1">
      <c r="E86" s="181"/>
      <c r="F86" s="182"/>
      <c r="G86" s="173"/>
      <c r="H86" s="174"/>
      <c r="I86" s="174"/>
      <c r="J86" s="174"/>
      <c r="K86" s="174"/>
      <c r="L86" s="174"/>
      <c r="M86" s="175"/>
      <c r="N86" s="164"/>
      <c r="O86" s="165"/>
      <c r="P86" s="165"/>
      <c r="Q86" s="165"/>
      <c r="R86" s="165"/>
      <c r="S86" s="165"/>
      <c r="T86" s="165"/>
      <c r="U86" s="165"/>
      <c r="V86" s="165"/>
      <c r="W86" s="165"/>
      <c r="X86" s="165"/>
      <c r="Y86" s="166"/>
      <c r="Z86" s="173"/>
      <c r="AA86" s="174"/>
      <c r="AB86" s="174"/>
      <c r="AC86" s="174"/>
      <c r="AD86" s="174"/>
      <c r="AE86" s="174"/>
      <c r="AF86" s="174"/>
      <c r="AG86" s="174"/>
      <c r="AH86" s="174"/>
      <c r="AI86" s="174"/>
      <c r="AJ86" s="174"/>
      <c r="AK86" s="174"/>
      <c r="AL86" s="174"/>
      <c r="AM86" s="174"/>
      <c r="AN86" s="155" t="s">
        <v>125</v>
      </c>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7"/>
      <c r="BL86" s="215"/>
      <c r="BM86" s="216"/>
      <c r="BN86" s="216"/>
      <c r="BO86" s="216"/>
      <c r="BP86" s="216"/>
      <c r="BQ86" s="216"/>
      <c r="BR86" s="216"/>
      <c r="BS86" s="216"/>
      <c r="BT86" s="216"/>
      <c r="BU86" s="216"/>
      <c r="BV86" s="216"/>
      <c r="BW86" s="216"/>
      <c r="BX86" s="216"/>
      <c r="BY86" s="216"/>
      <c r="BZ86" s="217"/>
      <c r="CA86" s="270">
        <f>IF(OR(BR90="",BR94="?"),"",IF(BR90&lt;=BR94,"〇",""))</f>
      </c>
      <c r="CB86" s="251"/>
      <c r="CC86" s="251"/>
      <c r="CD86" s="251"/>
      <c r="CE86" s="271"/>
      <c r="CF86" s="208" t="s">
        <v>69</v>
      </c>
      <c r="CG86" s="199"/>
      <c r="CH86" s="199"/>
      <c r="CI86" s="199"/>
      <c r="CJ86" s="200"/>
      <c r="CK86" s="247">
        <f>IF(OR(BR90="",BR94="?"),"",IF(BR90&gt;BR94,"〇",""))</f>
      </c>
      <c r="CL86" s="248"/>
      <c r="CM86" s="248"/>
      <c r="CN86" s="248"/>
      <c r="CO86" s="249"/>
      <c r="CP86" s="185" t="s">
        <v>246</v>
      </c>
      <c r="CQ86" s="185"/>
      <c r="CR86" s="186"/>
      <c r="CS86" s="10"/>
      <c r="CT86" s="23"/>
      <c r="CU86" s="23"/>
      <c r="CV86" s="23"/>
      <c r="CW86" s="10"/>
      <c r="CX86" s="23"/>
      <c r="CY86" s="10"/>
      <c r="CZ86" s="10"/>
      <c r="DA86" s="10"/>
      <c r="DB86" s="10"/>
      <c r="DC86" s="8"/>
      <c r="DD86" s="8"/>
      <c r="DE86" s="8"/>
      <c r="DF86" s="2"/>
      <c r="DG86" s="2"/>
      <c r="DH86" s="2"/>
      <c r="DI86" s="2"/>
      <c r="DM86" s="24"/>
      <c r="DR86" s="24"/>
      <c r="DS86" s="6"/>
    </row>
    <row r="87" spans="5:123" ht="7.5" customHeight="1">
      <c r="E87" s="181"/>
      <c r="F87" s="182"/>
      <c r="G87" s="173"/>
      <c r="H87" s="174"/>
      <c r="I87" s="174"/>
      <c r="J87" s="174"/>
      <c r="K87" s="174"/>
      <c r="L87" s="174"/>
      <c r="M87" s="175"/>
      <c r="N87" s="164"/>
      <c r="O87" s="165"/>
      <c r="P87" s="165"/>
      <c r="Q87" s="165"/>
      <c r="R87" s="165"/>
      <c r="S87" s="165"/>
      <c r="T87" s="165"/>
      <c r="U87" s="165"/>
      <c r="V87" s="165"/>
      <c r="W87" s="165"/>
      <c r="X87" s="165"/>
      <c r="Y87" s="166"/>
      <c r="Z87" s="173"/>
      <c r="AA87" s="174"/>
      <c r="AB87" s="174"/>
      <c r="AC87" s="174"/>
      <c r="AD87" s="174"/>
      <c r="AE87" s="174"/>
      <c r="AF87" s="174"/>
      <c r="AG87" s="174"/>
      <c r="AH87" s="174"/>
      <c r="AI87" s="174"/>
      <c r="AJ87" s="174"/>
      <c r="AK87" s="174"/>
      <c r="AL87" s="174"/>
      <c r="AM87" s="174"/>
      <c r="AN87" s="155"/>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7"/>
      <c r="BL87" s="218"/>
      <c r="BM87" s="219"/>
      <c r="BN87" s="219"/>
      <c r="BO87" s="219"/>
      <c r="BP87" s="219"/>
      <c r="BQ87" s="219"/>
      <c r="BR87" s="219"/>
      <c r="BS87" s="219"/>
      <c r="BT87" s="219"/>
      <c r="BU87" s="219"/>
      <c r="BV87" s="219"/>
      <c r="BW87" s="219"/>
      <c r="BX87" s="219"/>
      <c r="BY87" s="219"/>
      <c r="BZ87" s="220"/>
      <c r="CA87" s="362"/>
      <c r="CB87" s="363"/>
      <c r="CC87" s="363"/>
      <c r="CD87" s="363"/>
      <c r="CE87" s="364"/>
      <c r="CF87" s="459"/>
      <c r="CG87" s="460"/>
      <c r="CH87" s="460"/>
      <c r="CI87" s="460"/>
      <c r="CJ87" s="461"/>
      <c r="CK87" s="367"/>
      <c r="CL87" s="363"/>
      <c r="CM87" s="363"/>
      <c r="CN87" s="363"/>
      <c r="CO87" s="368"/>
      <c r="CP87" s="189"/>
      <c r="CQ87" s="189"/>
      <c r="CR87" s="190"/>
      <c r="CS87" s="10"/>
      <c r="CT87" s="23"/>
      <c r="CU87" s="23"/>
      <c r="CV87" s="23"/>
      <c r="CW87" s="10"/>
      <c r="CX87" s="23"/>
      <c r="CY87" s="10"/>
      <c r="CZ87" s="10"/>
      <c r="DA87" s="10"/>
      <c r="DB87" s="10"/>
      <c r="DC87" s="8"/>
      <c r="DD87" s="8"/>
      <c r="DE87" s="8"/>
      <c r="DF87" s="2"/>
      <c r="DG87" s="2"/>
      <c r="DH87" s="2"/>
      <c r="DI87" s="2"/>
      <c r="DM87" s="24"/>
      <c r="DN87" s="24"/>
      <c r="DO87" s="24"/>
      <c r="DP87" s="24"/>
      <c r="DQ87" s="25"/>
      <c r="DR87" s="24"/>
      <c r="DS87" s="6"/>
    </row>
    <row r="88" spans="5:123" ht="7.5" customHeight="1">
      <c r="E88" s="181"/>
      <c r="F88" s="182"/>
      <c r="G88" s="173"/>
      <c r="H88" s="174"/>
      <c r="I88" s="174"/>
      <c r="J88" s="174"/>
      <c r="K88" s="174"/>
      <c r="L88" s="174"/>
      <c r="M88" s="175"/>
      <c r="N88" s="164"/>
      <c r="O88" s="165"/>
      <c r="P88" s="165"/>
      <c r="Q88" s="165"/>
      <c r="R88" s="165"/>
      <c r="S88" s="165"/>
      <c r="T88" s="165"/>
      <c r="U88" s="165"/>
      <c r="V88" s="165"/>
      <c r="W88" s="165"/>
      <c r="X88" s="165"/>
      <c r="Y88" s="166"/>
      <c r="Z88" s="173"/>
      <c r="AA88" s="174"/>
      <c r="AB88" s="174"/>
      <c r="AC88" s="174"/>
      <c r="AD88" s="174"/>
      <c r="AE88" s="174"/>
      <c r="AF88" s="174"/>
      <c r="AG88" s="174"/>
      <c r="AH88" s="174"/>
      <c r="AI88" s="174"/>
      <c r="AJ88" s="174"/>
      <c r="AK88" s="174"/>
      <c r="AL88" s="174"/>
      <c r="AM88" s="174"/>
      <c r="AN88" s="573" t="s">
        <v>126</v>
      </c>
      <c r="AO88" s="357"/>
      <c r="AP88" s="357"/>
      <c r="AQ88" s="357"/>
      <c r="AR88" s="357"/>
      <c r="AS88" s="357"/>
      <c r="AT88" s="357"/>
      <c r="AU88" s="357"/>
      <c r="AV88" s="357"/>
      <c r="AW88" s="357"/>
      <c r="AX88" s="357"/>
      <c r="AY88" s="357"/>
      <c r="AZ88" s="357"/>
      <c r="BA88" s="357"/>
      <c r="BB88" s="357"/>
      <c r="BC88" s="357"/>
      <c r="BD88" s="357"/>
      <c r="BE88" s="357"/>
      <c r="BF88" s="357"/>
      <c r="BG88" s="357"/>
      <c r="BH88" s="357"/>
      <c r="BI88" s="357"/>
      <c r="BJ88" s="357"/>
      <c r="BK88" s="358"/>
      <c r="BL88" s="134"/>
      <c r="BM88" s="135"/>
      <c r="BN88" s="135"/>
      <c r="BO88" s="135"/>
      <c r="BP88" s="135"/>
      <c r="BQ88" s="135"/>
      <c r="BR88" s="135"/>
      <c r="BS88" s="135"/>
      <c r="BT88" s="135"/>
      <c r="BU88" s="135"/>
      <c r="BV88" s="135"/>
      <c r="BW88" s="135"/>
      <c r="BX88" s="135"/>
      <c r="BY88" s="135"/>
      <c r="BZ88" s="136"/>
      <c r="CA88" s="398">
        <f>IF(OR(BB91="",BR90=""),"",IF(AND(BB91*0.7&lt;BR90,BR90&lt;BB91*1.4),"〇",""))</f>
      </c>
      <c r="CB88" s="399"/>
      <c r="CC88" s="399"/>
      <c r="CD88" s="399"/>
      <c r="CE88" s="400"/>
      <c r="CF88" s="245" t="s">
        <v>20</v>
      </c>
      <c r="CG88" s="243"/>
      <c r="CH88" s="243"/>
      <c r="CI88" s="243"/>
      <c r="CJ88" s="244"/>
      <c r="CK88" s="245">
        <f>IF(OR(BB91="",BR90=""),"",IF(OR(BR90&lt;=BB91*0.7,BR90&gt;=BB91*1.4),"〇",""))</f>
      </c>
      <c r="CL88" s="243"/>
      <c r="CM88" s="243"/>
      <c r="CN88" s="243"/>
      <c r="CO88" s="304"/>
      <c r="CP88" s="224" t="s">
        <v>134</v>
      </c>
      <c r="CQ88" s="224"/>
      <c r="CR88" s="225"/>
      <c r="CS88" s="10"/>
      <c r="CT88" s="23"/>
      <c r="CU88" s="23"/>
      <c r="CV88" s="10"/>
      <c r="CW88" s="23"/>
      <c r="CX88" s="10"/>
      <c r="CY88" s="23"/>
      <c r="CZ88" s="23"/>
      <c r="DA88" s="23"/>
      <c r="DB88" s="23"/>
      <c r="DC88" s="8"/>
      <c r="DD88" s="8"/>
      <c r="DE88" s="8"/>
      <c r="DF88" s="2"/>
      <c r="DG88" s="2"/>
      <c r="DH88" s="2"/>
      <c r="DI88" s="2"/>
      <c r="DM88" s="24"/>
      <c r="DN88" s="24"/>
      <c r="DO88" s="26"/>
      <c r="DP88" s="6"/>
      <c r="DQ88" s="6"/>
      <c r="DR88" s="6"/>
      <c r="DS88" s="6"/>
    </row>
    <row r="89" spans="5:123" ht="7.5" customHeight="1">
      <c r="E89" s="181"/>
      <c r="F89" s="182"/>
      <c r="G89" s="173"/>
      <c r="H89" s="174"/>
      <c r="I89" s="174"/>
      <c r="J89" s="174"/>
      <c r="K89" s="174"/>
      <c r="L89" s="174"/>
      <c r="M89" s="175"/>
      <c r="N89" s="164"/>
      <c r="O89" s="165"/>
      <c r="P89" s="165"/>
      <c r="Q89" s="165"/>
      <c r="R89" s="165"/>
      <c r="S89" s="165"/>
      <c r="T89" s="165"/>
      <c r="U89" s="165"/>
      <c r="V89" s="165"/>
      <c r="W89" s="165"/>
      <c r="X89" s="165"/>
      <c r="Y89" s="166"/>
      <c r="Z89" s="173"/>
      <c r="AA89" s="174"/>
      <c r="AB89" s="174"/>
      <c r="AC89" s="174"/>
      <c r="AD89" s="174"/>
      <c r="AE89" s="174"/>
      <c r="AF89" s="174"/>
      <c r="AG89" s="174"/>
      <c r="AH89" s="174"/>
      <c r="AI89" s="174"/>
      <c r="AJ89" s="174"/>
      <c r="AK89" s="174"/>
      <c r="AL89" s="174"/>
      <c r="AM89" s="174"/>
      <c r="AN89" s="5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5"/>
      <c r="BL89" s="137"/>
      <c r="BM89" s="138"/>
      <c r="BN89" s="138"/>
      <c r="BO89" s="138"/>
      <c r="BP89" s="138"/>
      <c r="BQ89" s="138"/>
      <c r="BR89" s="138"/>
      <c r="BS89" s="138"/>
      <c r="BT89" s="138"/>
      <c r="BU89" s="138"/>
      <c r="BV89" s="138"/>
      <c r="BW89" s="138"/>
      <c r="BX89" s="138"/>
      <c r="BY89" s="138"/>
      <c r="BZ89" s="139"/>
      <c r="CA89" s="401"/>
      <c r="CB89" s="402"/>
      <c r="CC89" s="402"/>
      <c r="CD89" s="402"/>
      <c r="CE89" s="403"/>
      <c r="CF89" s="208"/>
      <c r="CG89" s="199"/>
      <c r="CH89" s="199"/>
      <c r="CI89" s="199"/>
      <c r="CJ89" s="200"/>
      <c r="CK89" s="208"/>
      <c r="CL89" s="199"/>
      <c r="CM89" s="199"/>
      <c r="CN89" s="199"/>
      <c r="CO89" s="209"/>
      <c r="CP89" s="226"/>
      <c r="CQ89" s="226"/>
      <c r="CR89" s="227"/>
      <c r="CS89" s="10"/>
      <c r="CT89" s="10"/>
      <c r="CU89" s="10"/>
      <c r="CV89" s="10"/>
      <c r="CW89" s="23"/>
      <c r="CX89" s="10"/>
      <c r="CY89" s="23"/>
      <c r="CZ89" s="23"/>
      <c r="DA89" s="23"/>
      <c r="DB89" s="23"/>
      <c r="DC89" s="8"/>
      <c r="DD89" s="8"/>
      <c r="DE89" s="8"/>
      <c r="DF89" s="2"/>
      <c r="DG89" s="2"/>
      <c r="DH89" s="2"/>
      <c r="DI89" s="2"/>
      <c r="DM89" s="24"/>
      <c r="DN89" s="24"/>
      <c r="DO89" s="26"/>
      <c r="DP89" s="6"/>
      <c r="DQ89" s="6"/>
      <c r="DR89" s="6"/>
      <c r="DS89" s="6"/>
    </row>
    <row r="90" spans="5:123" ht="7.5" customHeight="1">
      <c r="E90" s="181"/>
      <c r="F90" s="182"/>
      <c r="G90" s="173"/>
      <c r="H90" s="174"/>
      <c r="I90" s="174"/>
      <c r="J90" s="174"/>
      <c r="K90" s="174"/>
      <c r="L90" s="174"/>
      <c r="M90" s="175"/>
      <c r="N90" s="164"/>
      <c r="O90" s="165"/>
      <c r="P90" s="165"/>
      <c r="Q90" s="165"/>
      <c r="R90" s="165"/>
      <c r="S90" s="165"/>
      <c r="T90" s="165"/>
      <c r="U90" s="165"/>
      <c r="V90" s="165"/>
      <c r="W90" s="165"/>
      <c r="X90" s="165"/>
      <c r="Y90" s="166"/>
      <c r="Z90" s="173"/>
      <c r="AA90" s="174"/>
      <c r="AB90" s="174"/>
      <c r="AC90" s="174"/>
      <c r="AD90" s="174"/>
      <c r="AE90" s="174"/>
      <c r="AF90" s="174"/>
      <c r="AG90" s="174"/>
      <c r="AH90" s="174"/>
      <c r="AI90" s="174"/>
      <c r="AJ90" s="174"/>
      <c r="AK90" s="174"/>
      <c r="AL90" s="174"/>
      <c r="AM90" s="174"/>
      <c r="AN90" s="5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5"/>
      <c r="BL90" s="615" t="s">
        <v>128</v>
      </c>
      <c r="BM90" s="616"/>
      <c r="BN90" s="616"/>
      <c r="BO90" s="616"/>
      <c r="BP90" s="616"/>
      <c r="BQ90" s="616"/>
      <c r="BR90" s="617"/>
      <c r="BS90" s="617"/>
      <c r="BT90" s="617"/>
      <c r="BU90" s="617"/>
      <c r="BV90" s="617"/>
      <c r="BW90" s="617"/>
      <c r="BX90" s="609" t="s">
        <v>43</v>
      </c>
      <c r="BY90" s="529"/>
      <c r="BZ90" s="618"/>
      <c r="CA90" s="401"/>
      <c r="CB90" s="402"/>
      <c r="CC90" s="402"/>
      <c r="CD90" s="402"/>
      <c r="CE90" s="403"/>
      <c r="CF90" s="208"/>
      <c r="CG90" s="199"/>
      <c r="CH90" s="199"/>
      <c r="CI90" s="199"/>
      <c r="CJ90" s="200"/>
      <c r="CK90" s="208"/>
      <c r="CL90" s="199"/>
      <c r="CM90" s="199"/>
      <c r="CN90" s="199"/>
      <c r="CO90" s="209"/>
      <c r="CP90" s="226"/>
      <c r="CQ90" s="226"/>
      <c r="CR90" s="227"/>
      <c r="CS90" s="10"/>
      <c r="CT90" s="10"/>
      <c r="CU90" s="10"/>
      <c r="CV90" s="10"/>
      <c r="CW90" s="23"/>
      <c r="CX90" s="10"/>
      <c r="CY90" s="23"/>
      <c r="CZ90" s="23"/>
      <c r="DA90" s="23"/>
      <c r="DB90" s="23"/>
      <c r="DC90" s="8"/>
      <c r="DD90" s="8"/>
      <c r="DE90" s="8"/>
      <c r="DF90" s="2"/>
      <c r="DG90" s="2"/>
      <c r="DH90" s="2"/>
      <c r="DI90" s="2"/>
      <c r="DM90" s="24"/>
      <c r="DN90" s="24"/>
      <c r="DO90" s="26"/>
      <c r="DP90" s="6"/>
      <c r="DQ90" s="6"/>
      <c r="DR90" s="6"/>
      <c r="DS90" s="6"/>
    </row>
    <row r="91" spans="5:123" ht="7.5" customHeight="1">
      <c r="E91" s="181"/>
      <c r="F91" s="182"/>
      <c r="G91" s="173"/>
      <c r="H91" s="174"/>
      <c r="I91" s="174"/>
      <c r="J91" s="174"/>
      <c r="K91" s="174"/>
      <c r="L91" s="174"/>
      <c r="M91" s="175"/>
      <c r="N91" s="164"/>
      <c r="O91" s="165"/>
      <c r="P91" s="165"/>
      <c r="Q91" s="165"/>
      <c r="R91" s="165"/>
      <c r="S91" s="165"/>
      <c r="T91" s="165"/>
      <c r="U91" s="165"/>
      <c r="V91" s="165"/>
      <c r="W91" s="165"/>
      <c r="X91" s="165"/>
      <c r="Y91" s="166"/>
      <c r="Z91" s="173"/>
      <c r="AA91" s="174"/>
      <c r="AB91" s="174"/>
      <c r="AC91" s="174"/>
      <c r="AD91" s="174"/>
      <c r="AE91" s="174"/>
      <c r="AF91" s="174"/>
      <c r="AG91" s="174"/>
      <c r="AH91" s="174"/>
      <c r="AI91" s="174"/>
      <c r="AJ91" s="174"/>
      <c r="AK91" s="174"/>
      <c r="AL91" s="174"/>
      <c r="AM91" s="174"/>
      <c r="AN91" s="140"/>
      <c r="AO91" s="74"/>
      <c r="AP91" s="74"/>
      <c r="AQ91" s="74"/>
      <c r="AR91" s="74"/>
      <c r="AS91" s="74"/>
      <c r="AT91" s="74"/>
      <c r="AU91" s="74"/>
      <c r="AV91" s="529" t="s">
        <v>129</v>
      </c>
      <c r="AW91" s="529"/>
      <c r="AX91" s="529"/>
      <c r="AY91" s="529"/>
      <c r="AZ91" s="529"/>
      <c r="BA91" s="529"/>
      <c r="BB91" s="619"/>
      <c r="BC91" s="619"/>
      <c r="BD91" s="619"/>
      <c r="BE91" s="619"/>
      <c r="BF91" s="619"/>
      <c r="BG91" s="619"/>
      <c r="BH91" s="609" t="s">
        <v>43</v>
      </c>
      <c r="BI91" s="529"/>
      <c r="BJ91" s="529"/>
      <c r="BK91" s="74"/>
      <c r="BL91" s="615"/>
      <c r="BM91" s="616"/>
      <c r="BN91" s="616"/>
      <c r="BO91" s="616"/>
      <c r="BP91" s="616"/>
      <c r="BQ91" s="616"/>
      <c r="BR91" s="617"/>
      <c r="BS91" s="617"/>
      <c r="BT91" s="617"/>
      <c r="BU91" s="617"/>
      <c r="BV91" s="617"/>
      <c r="BW91" s="617"/>
      <c r="BX91" s="529"/>
      <c r="BY91" s="529"/>
      <c r="BZ91" s="618"/>
      <c r="CA91" s="401"/>
      <c r="CB91" s="402"/>
      <c r="CC91" s="402"/>
      <c r="CD91" s="402"/>
      <c r="CE91" s="403"/>
      <c r="CF91" s="208"/>
      <c r="CG91" s="199"/>
      <c r="CH91" s="199"/>
      <c r="CI91" s="199"/>
      <c r="CJ91" s="200"/>
      <c r="CK91" s="208"/>
      <c r="CL91" s="199"/>
      <c r="CM91" s="199"/>
      <c r="CN91" s="199"/>
      <c r="CO91" s="209"/>
      <c r="CP91" s="226"/>
      <c r="CQ91" s="226"/>
      <c r="CR91" s="227"/>
      <c r="CS91" s="10"/>
      <c r="CT91" s="10"/>
      <c r="CU91" s="10"/>
      <c r="CV91" s="10"/>
      <c r="CW91" s="23"/>
      <c r="CX91" s="10"/>
      <c r="CY91" s="23"/>
      <c r="CZ91" s="23"/>
      <c r="DA91" s="23"/>
      <c r="DB91" s="23"/>
      <c r="DC91" s="8"/>
      <c r="DD91" s="8"/>
      <c r="DE91" s="8"/>
      <c r="DF91" s="2"/>
      <c r="DG91" s="2"/>
      <c r="DH91" s="2"/>
      <c r="DI91" s="2"/>
      <c r="DM91" s="24"/>
      <c r="DN91" s="24"/>
      <c r="DO91" s="26"/>
      <c r="DP91" s="6"/>
      <c r="DQ91" s="6"/>
      <c r="DR91" s="6"/>
      <c r="DS91" s="6"/>
    </row>
    <row r="92" spans="5:123" ht="7.5" customHeight="1">
      <c r="E92" s="181"/>
      <c r="F92" s="182"/>
      <c r="G92" s="173"/>
      <c r="H92" s="174"/>
      <c r="I92" s="174"/>
      <c r="J92" s="174"/>
      <c r="K92" s="174"/>
      <c r="L92" s="174"/>
      <c r="M92" s="175"/>
      <c r="N92" s="164"/>
      <c r="O92" s="165"/>
      <c r="P92" s="165"/>
      <c r="Q92" s="165"/>
      <c r="R92" s="165"/>
      <c r="S92" s="165"/>
      <c r="T92" s="165"/>
      <c r="U92" s="165"/>
      <c r="V92" s="165"/>
      <c r="W92" s="165"/>
      <c r="X92" s="165"/>
      <c r="Y92" s="166"/>
      <c r="Z92" s="173"/>
      <c r="AA92" s="174"/>
      <c r="AB92" s="174"/>
      <c r="AC92" s="174"/>
      <c r="AD92" s="174"/>
      <c r="AE92" s="174"/>
      <c r="AF92" s="174"/>
      <c r="AG92" s="174"/>
      <c r="AH92" s="174"/>
      <c r="AI92" s="174"/>
      <c r="AJ92" s="174"/>
      <c r="AK92" s="174"/>
      <c r="AL92" s="174"/>
      <c r="AM92" s="174"/>
      <c r="AN92" s="140"/>
      <c r="AO92" s="74"/>
      <c r="AP92" s="74"/>
      <c r="AQ92" s="74"/>
      <c r="AR92" s="74"/>
      <c r="AS92" s="74"/>
      <c r="AT92" s="74"/>
      <c r="AU92" s="95"/>
      <c r="AV92" s="620"/>
      <c r="AW92" s="620"/>
      <c r="AX92" s="620"/>
      <c r="AY92" s="620"/>
      <c r="AZ92" s="620"/>
      <c r="BA92" s="620"/>
      <c r="BB92" s="621"/>
      <c r="BC92" s="621"/>
      <c r="BD92" s="621"/>
      <c r="BE92" s="621"/>
      <c r="BF92" s="621"/>
      <c r="BG92" s="621"/>
      <c r="BH92" s="620"/>
      <c r="BI92" s="620"/>
      <c r="BJ92" s="620"/>
      <c r="BK92" s="74"/>
      <c r="BL92" s="141"/>
      <c r="BM92" s="59"/>
      <c r="BN92" s="59"/>
      <c r="BO92" s="59"/>
      <c r="BP92" s="59"/>
      <c r="BQ92" s="59"/>
      <c r="BR92" s="142"/>
      <c r="BS92" s="142"/>
      <c r="BT92" s="142"/>
      <c r="BU92" s="142"/>
      <c r="BV92" s="142"/>
      <c r="BW92" s="143"/>
      <c r="BX92" s="144"/>
      <c r="BY92" s="59"/>
      <c r="BZ92" s="55"/>
      <c r="CA92" s="404"/>
      <c r="CB92" s="405"/>
      <c r="CC92" s="405"/>
      <c r="CD92" s="405"/>
      <c r="CE92" s="406"/>
      <c r="CF92" s="305"/>
      <c r="CG92" s="306"/>
      <c r="CH92" s="306"/>
      <c r="CI92" s="306"/>
      <c r="CJ92" s="407"/>
      <c r="CK92" s="305"/>
      <c r="CL92" s="306"/>
      <c r="CM92" s="306"/>
      <c r="CN92" s="306"/>
      <c r="CO92" s="307"/>
      <c r="CP92" s="228"/>
      <c r="CQ92" s="228"/>
      <c r="CR92" s="229"/>
      <c r="CS92" s="10"/>
      <c r="CT92" s="23"/>
      <c r="CU92" s="23"/>
      <c r="CV92" s="23"/>
      <c r="CW92" s="23"/>
      <c r="CX92" s="23"/>
      <c r="CY92" s="10"/>
      <c r="CZ92" s="23"/>
      <c r="DA92" s="23"/>
      <c r="DB92" s="23"/>
      <c r="DC92" s="8"/>
      <c r="DD92" s="8"/>
      <c r="DE92" s="8"/>
      <c r="DF92" s="2"/>
      <c r="DG92" s="2"/>
      <c r="DH92" s="2"/>
      <c r="DI92" s="2"/>
      <c r="DM92" s="24"/>
      <c r="DN92" s="24"/>
      <c r="DO92" s="26"/>
      <c r="DP92" s="6"/>
      <c r="DQ92" s="6"/>
      <c r="DR92" s="6"/>
      <c r="DS92" s="6"/>
    </row>
    <row r="93" spans="5:113" ht="7.5" customHeight="1">
      <c r="E93" s="181"/>
      <c r="F93" s="182"/>
      <c r="G93" s="173"/>
      <c r="H93" s="174"/>
      <c r="I93" s="174"/>
      <c r="J93" s="174"/>
      <c r="K93" s="174"/>
      <c r="L93" s="174"/>
      <c r="M93" s="175"/>
      <c r="N93" s="164"/>
      <c r="O93" s="165"/>
      <c r="P93" s="165"/>
      <c r="Q93" s="165"/>
      <c r="R93" s="165"/>
      <c r="S93" s="165"/>
      <c r="T93" s="165"/>
      <c r="U93" s="165"/>
      <c r="V93" s="165"/>
      <c r="W93" s="165"/>
      <c r="X93" s="165"/>
      <c r="Y93" s="166"/>
      <c r="Z93" s="173"/>
      <c r="AA93" s="174"/>
      <c r="AB93" s="174"/>
      <c r="AC93" s="174"/>
      <c r="AD93" s="174"/>
      <c r="AE93" s="174"/>
      <c r="AF93" s="174"/>
      <c r="AG93" s="174"/>
      <c r="AH93" s="174"/>
      <c r="AI93" s="174"/>
      <c r="AJ93" s="174"/>
      <c r="AK93" s="174"/>
      <c r="AL93" s="174"/>
      <c r="AM93" s="174"/>
      <c r="AN93" s="333" t="s">
        <v>127</v>
      </c>
      <c r="AO93" s="334"/>
      <c r="AP93" s="334"/>
      <c r="AQ93" s="334"/>
      <c r="AR93" s="334"/>
      <c r="AS93" s="334"/>
      <c r="AT93" s="334"/>
      <c r="AU93" s="334"/>
      <c r="AV93" s="334"/>
      <c r="AW93" s="334"/>
      <c r="AX93" s="334"/>
      <c r="AY93" s="334"/>
      <c r="AZ93" s="334"/>
      <c r="BA93" s="334"/>
      <c r="BB93" s="236"/>
      <c r="BC93" s="236"/>
      <c r="BD93" s="236"/>
      <c r="BE93" s="236"/>
      <c r="BF93" s="236"/>
      <c r="BG93" s="236"/>
      <c r="BH93" s="334"/>
      <c r="BI93" s="334"/>
      <c r="BJ93" s="334"/>
      <c r="BK93" s="335"/>
      <c r="BL93" s="126"/>
      <c r="BM93" s="145"/>
      <c r="BN93" s="145"/>
      <c r="BO93" s="145"/>
      <c r="BP93" s="145"/>
      <c r="BQ93" s="145"/>
      <c r="BR93" s="145"/>
      <c r="BS93" s="145"/>
      <c r="BT93" s="145"/>
      <c r="BU93" s="145"/>
      <c r="BV93" s="146"/>
      <c r="BW93" s="146"/>
      <c r="BX93" s="146"/>
      <c r="BY93" s="127"/>
      <c r="BZ93" s="128"/>
      <c r="CA93" s="199">
        <f>IF(OR(BB91="",OR(BR90="",BR94="?")),"",IF(BR94&gt;=(BR90+(BR90-BB91)),"〇",""))</f>
      </c>
      <c r="CB93" s="199"/>
      <c r="CC93" s="199"/>
      <c r="CD93" s="199"/>
      <c r="CE93" s="200"/>
      <c r="CF93" s="301" t="s">
        <v>69</v>
      </c>
      <c r="CG93" s="302"/>
      <c r="CH93" s="302"/>
      <c r="CI93" s="302"/>
      <c r="CJ93" s="303"/>
      <c r="CK93" s="301">
        <f>IF(OR(BB91="",OR(BR90="",BR94="?")),"",IF(BR94&lt;((BR90-BB91)+BR90),"〇",""))</f>
      </c>
      <c r="CL93" s="302"/>
      <c r="CM93" s="302"/>
      <c r="CN93" s="302"/>
      <c r="CO93" s="408"/>
      <c r="CP93" s="185" t="s">
        <v>206</v>
      </c>
      <c r="CQ93" s="185"/>
      <c r="CR93" s="186"/>
      <c r="CS93" s="10"/>
      <c r="CT93" s="23"/>
      <c r="CU93" s="23"/>
      <c r="CV93" s="23"/>
      <c r="CW93" s="10"/>
      <c r="CX93" s="23"/>
      <c r="CY93" s="10"/>
      <c r="CZ93" s="10"/>
      <c r="DA93" s="10"/>
      <c r="DB93" s="10"/>
      <c r="DC93" s="8"/>
      <c r="DD93" s="8"/>
      <c r="DE93" s="8"/>
      <c r="DF93" s="2"/>
      <c r="DG93" s="2"/>
      <c r="DH93" s="2"/>
      <c r="DI93" s="2"/>
    </row>
    <row r="94" spans="5:113" ht="7.5" customHeight="1">
      <c r="E94" s="181"/>
      <c r="F94" s="182"/>
      <c r="G94" s="173"/>
      <c r="H94" s="174"/>
      <c r="I94" s="174"/>
      <c r="J94" s="174"/>
      <c r="K94" s="174"/>
      <c r="L94" s="174"/>
      <c r="M94" s="175"/>
      <c r="N94" s="164"/>
      <c r="O94" s="165"/>
      <c r="P94" s="165"/>
      <c r="Q94" s="165"/>
      <c r="R94" s="165"/>
      <c r="S94" s="165"/>
      <c r="T94" s="165"/>
      <c r="U94" s="165"/>
      <c r="V94" s="165"/>
      <c r="W94" s="165"/>
      <c r="X94" s="165"/>
      <c r="Y94" s="166"/>
      <c r="Z94" s="173"/>
      <c r="AA94" s="174"/>
      <c r="AB94" s="174"/>
      <c r="AC94" s="174"/>
      <c r="AD94" s="174"/>
      <c r="AE94" s="174"/>
      <c r="AF94" s="174"/>
      <c r="AG94" s="174"/>
      <c r="AH94" s="174"/>
      <c r="AI94" s="174"/>
      <c r="AJ94" s="174"/>
      <c r="AK94" s="174"/>
      <c r="AL94" s="174"/>
      <c r="AM94" s="174"/>
      <c r="AN94" s="235"/>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7"/>
      <c r="BL94" s="622" t="s">
        <v>133</v>
      </c>
      <c r="BM94" s="529"/>
      <c r="BN94" s="529"/>
      <c r="BO94" s="529"/>
      <c r="BP94" s="529"/>
      <c r="BQ94" s="529"/>
      <c r="BR94" s="623" t="str">
        <f>IF(BQ10="","?",VLOOKUP(BQ10,DE68:DF71,2,FALSE))</f>
        <v>?</v>
      </c>
      <c r="BS94" s="623"/>
      <c r="BT94" s="623"/>
      <c r="BU94" s="623"/>
      <c r="BV94" s="623"/>
      <c r="BW94" s="623"/>
      <c r="BX94" s="609" t="s">
        <v>43</v>
      </c>
      <c r="BY94" s="529"/>
      <c r="BZ94" s="618"/>
      <c r="CA94" s="199"/>
      <c r="CB94" s="199"/>
      <c r="CC94" s="199"/>
      <c r="CD94" s="199"/>
      <c r="CE94" s="200"/>
      <c r="CF94" s="208"/>
      <c r="CG94" s="199"/>
      <c r="CH94" s="199"/>
      <c r="CI94" s="199"/>
      <c r="CJ94" s="200"/>
      <c r="CK94" s="208"/>
      <c r="CL94" s="199"/>
      <c r="CM94" s="199"/>
      <c r="CN94" s="199"/>
      <c r="CO94" s="209"/>
      <c r="CP94" s="187"/>
      <c r="CQ94" s="187"/>
      <c r="CR94" s="188"/>
      <c r="CS94" s="10"/>
      <c r="CT94" s="23"/>
      <c r="CU94" s="23"/>
      <c r="CV94" s="23"/>
      <c r="CW94" s="10"/>
      <c r="CX94" s="23"/>
      <c r="CY94" s="10"/>
      <c r="CZ94" s="10"/>
      <c r="DA94" s="10"/>
      <c r="DB94" s="10"/>
      <c r="DC94" s="8"/>
      <c r="DD94" s="8"/>
      <c r="DE94" s="8"/>
      <c r="DF94" s="2"/>
      <c r="DG94" s="2"/>
      <c r="DH94" s="2"/>
      <c r="DI94" s="2"/>
    </row>
    <row r="95" spans="3:113" ht="7.5" customHeight="1">
      <c r="C95" s="4"/>
      <c r="D95" s="4"/>
      <c r="E95" s="181"/>
      <c r="F95" s="182"/>
      <c r="G95" s="173"/>
      <c r="H95" s="174"/>
      <c r="I95" s="174"/>
      <c r="J95" s="174"/>
      <c r="K95" s="174"/>
      <c r="L95" s="174"/>
      <c r="M95" s="175"/>
      <c r="N95" s="164"/>
      <c r="O95" s="165"/>
      <c r="P95" s="165"/>
      <c r="Q95" s="165"/>
      <c r="R95" s="165"/>
      <c r="S95" s="165"/>
      <c r="T95" s="165"/>
      <c r="U95" s="165"/>
      <c r="V95" s="165"/>
      <c r="W95" s="165"/>
      <c r="X95" s="165"/>
      <c r="Y95" s="166"/>
      <c r="Z95" s="173"/>
      <c r="AA95" s="174"/>
      <c r="AB95" s="174"/>
      <c r="AC95" s="174"/>
      <c r="AD95" s="174"/>
      <c r="AE95" s="174"/>
      <c r="AF95" s="174"/>
      <c r="AG95" s="174"/>
      <c r="AH95" s="174"/>
      <c r="AI95" s="174"/>
      <c r="AJ95" s="174"/>
      <c r="AK95" s="174"/>
      <c r="AL95" s="174"/>
      <c r="AM95" s="174"/>
      <c r="AN95" s="235"/>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7"/>
      <c r="BL95" s="622"/>
      <c r="BM95" s="529"/>
      <c r="BN95" s="529"/>
      <c r="BO95" s="529"/>
      <c r="BP95" s="529"/>
      <c r="BQ95" s="529"/>
      <c r="BR95" s="624"/>
      <c r="BS95" s="624"/>
      <c r="BT95" s="624"/>
      <c r="BU95" s="624"/>
      <c r="BV95" s="624"/>
      <c r="BW95" s="624"/>
      <c r="BX95" s="529"/>
      <c r="BY95" s="529"/>
      <c r="BZ95" s="618"/>
      <c r="CA95" s="199"/>
      <c r="CB95" s="199"/>
      <c r="CC95" s="199"/>
      <c r="CD95" s="199"/>
      <c r="CE95" s="200"/>
      <c r="CF95" s="208"/>
      <c r="CG95" s="199"/>
      <c r="CH95" s="199"/>
      <c r="CI95" s="199"/>
      <c r="CJ95" s="200"/>
      <c r="CK95" s="208"/>
      <c r="CL95" s="199"/>
      <c r="CM95" s="199"/>
      <c r="CN95" s="199"/>
      <c r="CO95" s="209"/>
      <c r="CP95" s="187"/>
      <c r="CQ95" s="187"/>
      <c r="CR95" s="188"/>
      <c r="CS95" s="10"/>
      <c r="CT95" s="23"/>
      <c r="CU95" s="23"/>
      <c r="CV95" s="10"/>
      <c r="CW95" s="23"/>
      <c r="CX95" s="10"/>
      <c r="CY95" s="23"/>
      <c r="CZ95" s="23"/>
      <c r="DA95" s="23"/>
      <c r="DB95" s="23"/>
      <c r="DC95" s="8"/>
      <c r="DD95" s="8"/>
      <c r="DE95" s="8"/>
      <c r="DF95" s="2"/>
      <c r="DG95" s="2"/>
      <c r="DH95" s="2"/>
      <c r="DI95" s="2"/>
    </row>
    <row r="96" spans="3:113" ht="7.5" customHeight="1">
      <c r="C96" s="4"/>
      <c r="D96" s="4"/>
      <c r="E96" s="183"/>
      <c r="F96" s="184"/>
      <c r="G96" s="176"/>
      <c r="H96" s="177"/>
      <c r="I96" s="177"/>
      <c r="J96" s="177"/>
      <c r="K96" s="177"/>
      <c r="L96" s="177"/>
      <c r="M96" s="178"/>
      <c r="N96" s="167"/>
      <c r="O96" s="168"/>
      <c r="P96" s="168"/>
      <c r="Q96" s="168"/>
      <c r="R96" s="168"/>
      <c r="S96" s="168"/>
      <c r="T96" s="168"/>
      <c r="U96" s="168"/>
      <c r="V96" s="168"/>
      <c r="W96" s="168"/>
      <c r="X96" s="168"/>
      <c r="Y96" s="169"/>
      <c r="Z96" s="176"/>
      <c r="AA96" s="177"/>
      <c r="AB96" s="177"/>
      <c r="AC96" s="177"/>
      <c r="AD96" s="177"/>
      <c r="AE96" s="177"/>
      <c r="AF96" s="177"/>
      <c r="AG96" s="177"/>
      <c r="AH96" s="177"/>
      <c r="AI96" s="177"/>
      <c r="AJ96" s="177"/>
      <c r="AK96" s="177"/>
      <c r="AL96" s="177"/>
      <c r="AM96" s="177"/>
      <c r="AN96" s="395"/>
      <c r="AO96" s="396"/>
      <c r="AP96" s="396"/>
      <c r="AQ96" s="396"/>
      <c r="AR96" s="396"/>
      <c r="AS96" s="396"/>
      <c r="AT96" s="396"/>
      <c r="AU96" s="396"/>
      <c r="AV96" s="396"/>
      <c r="AW96" s="396"/>
      <c r="AX96" s="396"/>
      <c r="AY96" s="396"/>
      <c r="AZ96" s="396"/>
      <c r="BA96" s="396"/>
      <c r="BB96" s="396"/>
      <c r="BC96" s="396"/>
      <c r="BD96" s="396"/>
      <c r="BE96" s="396"/>
      <c r="BF96" s="396"/>
      <c r="BG96" s="396"/>
      <c r="BH96" s="396"/>
      <c r="BI96" s="396"/>
      <c r="BJ96" s="396"/>
      <c r="BK96" s="397"/>
      <c r="BL96" s="147"/>
      <c r="BM96" s="148"/>
      <c r="BN96" s="148"/>
      <c r="BO96" s="148"/>
      <c r="BP96" s="148"/>
      <c r="BQ96" s="148"/>
      <c r="BR96" s="148"/>
      <c r="BS96" s="148"/>
      <c r="BT96" s="148"/>
      <c r="BU96" s="148"/>
      <c r="BV96" s="148"/>
      <c r="BW96" s="148"/>
      <c r="BX96" s="148"/>
      <c r="BY96" s="148"/>
      <c r="BZ96" s="149"/>
      <c r="CA96" s="202"/>
      <c r="CB96" s="202"/>
      <c r="CC96" s="202"/>
      <c r="CD96" s="202"/>
      <c r="CE96" s="203"/>
      <c r="CF96" s="210"/>
      <c r="CG96" s="202"/>
      <c r="CH96" s="202"/>
      <c r="CI96" s="202"/>
      <c r="CJ96" s="203"/>
      <c r="CK96" s="210"/>
      <c r="CL96" s="202"/>
      <c r="CM96" s="202"/>
      <c r="CN96" s="202"/>
      <c r="CO96" s="211"/>
      <c r="CP96" s="189"/>
      <c r="CQ96" s="189"/>
      <c r="CR96" s="190"/>
      <c r="CS96" s="10"/>
      <c r="CT96" s="10"/>
      <c r="CU96" s="23"/>
      <c r="CV96" s="10"/>
      <c r="CW96" s="23"/>
      <c r="CX96" s="10"/>
      <c r="CY96" s="23"/>
      <c r="CZ96" s="23"/>
      <c r="DA96" s="23"/>
      <c r="DB96" s="23"/>
      <c r="DC96" s="8"/>
      <c r="DD96" s="8"/>
      <c r="DE96" s="8"/>
      <c r="DF96" s="2"/>
      <c r="DG96" s="2"/>
      <c r="DH96" s="2"/>
      <c r="DI96" s="2"/>
    </row>
    <row r="97" spans="5:113" ht="7.5" customHeight="1">
      <c r="E97" s="181" t="s">
        <v>71</v>
      </c>
      <c r="F97" s="182"/>
      <c r="G97" s="379" t="s">
        <v>136</v>
      </c>
      <c r="H97" s="379"/>
      <c r="I97" s="379"/>
      <c r="J97" s="379"/>
      <c r="K97" s="379"/>
      <c r="L97" s="379"/>
      <c r="M97" s="379"/>
      <c r="N97" s="379" t="s">
        <v>137</v>
      </c>
      <c r="O97" s="379"/>
      <c r="P97" s="379"/>
      <c r="Q97" s="379"/>
      <c r="R97" s="379"/>
      <c r="S97" s="379"/>
      <c r="T97" s="379"/>
      <c r="U97" s="379"/>
      <c r="V97" s="379"/>
      <c r="W97" s="379"/>
      <c r="X97" s="379"/>
      <c r="Y97" s="379"/>
      <c r="Z97" s="379" t="s">
        <v>67</v>
      </c>
      <c r="AA97" s="379"/>
      <c r="AB97" s="379"/>
      <c r="AC97" s="379"/>
      <c r="AD97" s="379"/>
      <c r="AE97" s="379"/>
      <c r="AF97" s="379"/>
      <c r="AG97" s="379"/>
      <c r="AH97" s="379"/>
      <c r="AI97" s="379"/>
      <c r="AJ97" s="379"/>
      <c r="AK97" s="379"/>
      <c r="AL97" s="379"/>
      <c r="AM97" s="379"/>
      <c r="AN97" s="235" t="s">
        <v>138</v>
      </c>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7"/>
      <c r="BL97" s="373" t="s">
        <v>140</v>
      </c>
      <c r="BM97" s="374"/>
      <c r="BN97" s="374"/>
      <c r="BO97" s="374"/>
      <c r="BP97" s="374"/>
      <c r="BQ97" s="374"/>
      <c r="BR97" s="374"/>
      <c r="BS97" s="374"/>
      <c r="BT97" s="374"/>
      <c r="BU97" s="374"/>
      <c r="BV97" s="374"/>
      <c r="BW97" s="374"/>
      <c r="BX97" s="374"/>
      <c r="BY97" s="374"/>
      <c r="BZ97" s="375"/>
      <c r="CA97" s="312" t="s">
        <v>132</v>
      </c>
      <c r="CB97" s="312"/>
      <c r="CC97" s="312"/>
      <c r="CD97" s="312"/>
      <c r="CE97" s="313"/>
      <c r="CF97" s="262" t="s">
        <v>20</v>
      </c>
      <c r="CG97" s="263"/>
      <c r="CH97" s="263"/>
      <c r="CI97" s="263"/>
      <c r="CJ97" s="264"/>
      <c r="CK97" s="549" t="s">
        <v>132</v>
      </c>
      <c r="CL97" s="312"/>
      <c r="CM97" s="312"/>
      <c r="CN97" s="312"/>
      <c r="CO97" s="550"/>
      <c r="CP97" s="185" t="s">
        <v>205</v>
      </c>
      <c r="CQ97" s="185"/>
      <c r="CR97" s="186"/>
      <c r="CS97" s="23"/>
      <c r="CT97" s="10"/>
      <c r="CU97" s="10"/>
      <c r="CV97" s="10"/>
      <c r="CW97" s="23"/>
      <c r="CX97" s="10"/>
      <c r="CY97" s="23"/>
      <c r="CZ97" s="23"/>
      <c r="DA97" s="23"/>
      <c r="DB97" s="23"/>
      <c r="DC97" s="2"/>
      <c r="DD97" s="2"/>
      <c r="DE97" s="2"/>
      <c r="DF97" s="2"/>
      <c r="DG97" s="2"/>
      <c r="DH97" s="2"/>
      <c r="DI97" s="2"/>
    </row>
    <row r="98" spans="5:113" ht="7.5" customHeight="1">
      <c r="E98" s="181"/>
      <c r="F98" s="182"/>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235"/>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7"/>
      <c r="BL98" s="373"/>
      <c r="BM98" s="374"/>
      <c r="BN98" s="374"/>
      <c r="BO98" s="374"/>
      <c r="BP98" s="374"/>
      <c r="BQ98" s="374"/>
      <c r="BR98" s="374"/>
      <c r="BS98" s="374"/>
      <c r="BT98" s="374"/>
      <c r="BU98" s="374"/>
      <c r="BV98" s="374"/>
      <c r="BW98" s="374"/>
      <c r="BX98" s="374"/>
      <c r="BY98" s="374"/>
      <c r="BZ98" s="375"/>
      <c r="CA98" s="314"/>
      <c r="CB98" s="314"/>
      <c r="CC98" s="314"/>
      <c r="CD98" s="314"/>
      <c r="CE98" s="315"/>
      <c r="CF98" s="265"/>
      <c r="CG98" s="266"/>
      <c r="CH98" s="266"/>
      <c r="CI98" s="266"/>
      <c r="CJ98" s="267"/>
      <c r="CK98" s="551"/>
      <c r="CL98" s="314"/>
      <c r="CM98" s="314"/>
      <c r="CN98" s="314"/>
      <c r="CO98" s="552"/>
      <c r="CP98" s="187"/>
      <c r="CQ98" s="187"/>
      <c r="CR98" s="188"/>
      <c r="CS98" s="10"/>
      <c r="CT98" s="10"/>
      <c r="CU98" s="10"/>
      <c r="CV98" s="10"/>
      <c r="CW98" s="10"/>
      <c r="CX98" s="10"/>
      <c r="CY98" s="10"/>
      <c r="CZ98" s="10"/>
      <c r="DA98" s="10"/>
      <c r="DB98" s="10"/>
      <c r="DC98" s="8"/>
      <c r="DD98" s="8"/>
      <c r="DE98" s="8"/>
      <c r="DF98" s="2"/>
      <c r="DG98" s="2"/>
      <c r="DH98" s="2"/>
      <c r="DI98" s="2"/>
    </row>
    <row r="99" spans="5:113" ht="7.5" customHeight="1">
      <c r="E99" s="181"/>
      <c r="F99" s="182"/>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235" t="s">
        <v>191</v>
      </c>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7"/>
      <c r="BL99" s="373"/>
      <c r="BM99" s="374"/>
      <c r="BN99" s="374"/>
      <c r="BO99" s="374"/>
      <c r="BP99" s="374"/>
      <c r="BQ99" s="374"/>
      <c r="BR99" s="374"/>
      <c r="BS99" s="374"/>
      <c r="BT99" s="374"/>
      <c r="BU99" s="374"/>
      <c r="BV99" s="374"/>
      <c r="BW99" s="374"/>
      <c r="BX99" s="374"/>
      <c r="BY99" s="374"/>
      <c r="BZ99" s="375"/>
      <c r="CA99" s="314"/>
      <c r="CB99" s="314"/>
      <c r="CC99" s="314"/>
      <c r="CD99" s="314"/>
      <c r="CE99" s="315"/>
      <c r="CF99" s="265"/>
      <c r="CG99" s="266"/>
      <c r="CH99" s="266"/>
      <c r="CI99" s="266"/>
      <c r="CJ99" s="267"/>
      <c r="CK99" s="551"/>
      <c r="CL99" s="314"/>
      <c r="CM99" s="314"/>
      <c r="CN99" s="314"/>
      <c r="CO99" s="552"/>
      <c r="CP99" s="187"/>
      <c r="CQ99" s="187"/>
      <c r="CR99" s="188"/>
      <c r="CS99" s="23"/>
      <c r="CT99" s="23"/>
      <c r="CU99" s="23"/>
      <c r="CV99" s="10"/>
      <c r="CW99" s="10"/>
      <c r="CX99" s="10"/>
      <c r="CY99" s="10"/>
      <c r="CZ99" s="10"/>
      <c r="DA99" s="10"/>
      <c r="DB99" s="10"/>
      <c r="DC99" s="2"/>
      <c r="DD99" s="2"/>
      <c r="DE99" s="2"/>
      <c r="DF99" s="2"/>
      <c r="DG99" s="2"/>
      <c r="DH99" s="2"/>
      <c r="DI99" s="2"/>
    </row>
    <row r="100" spans="5:113" ht="7.5" customHeight="1">
      <c r="E100" s="181"/>
      <c r="F100" s="182"/>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235"/>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7"/>
      <c r="BL100" s="373"/>
      <c r="BM100" s="374"/>
      <c r="BN100" s="374"/>
      <c r="BO100" s="374"/>
      <c r="BP100" s="374"/>
      <c r="BQ100" s="374"/>
      <c r="BR100" s="374"/>
      <c r="BS100" s="374"/>
      <c r="BT100" s="374"/>
      <c r="BU100" s="374"/>
      <c r="BV100" s="374"/>
      <c r="BW100" s="374"/>
      <c r="BX100" s="374"/>
      <c r="BY100" s="374"/>
      <c r="BZ100" s="375"/>
      <c r="CA100" s="314"/>
      <c r="CB100" s="314"/>
      <c r="CC100" s="314"/>
      <c r="CD100" s="314"/>
      <c r="CE100" s="315"/>
      <c r="CF100" s="265"/>
      <c r="CG100" s="266"/>
      <c r="CH100" s="266"/>
      <c r="CI100" s="266"/>
      <c r="CJ100" s="267"/>
      <c r="CK100" s="551"/>
      <c r="CL100" s="314"/>
      <c r="CM100" s="314"/>
      <c r="CN100" s="314"/>
      <c r="CO100" s="552"/>
      <c r="CP100" s="187"/>
      <c r="CQ100" s="187"/>
      <c r="CR100" s="188"/>
      <c r="CS100" s="23"/>
      <c r="CT100" s="23"/>
      <c r="CU100" s="23"/>
      <c r="CV100" s="10"/>
      <c r="CW100" s="10"/>
      <c r="CX100" s="10"/>
      <c r="CY100" s="10"/>
      <c r="CZ100" s="10"/>
      <c r="DA100" s="10"/>
      <c r="DB100" s="10"/>
      <c r="DC100" s="2"/>
      <c r="DD100" s="2"/>
      <c r="DE100" s="2"/>
      <c r="DF100" s="2"/>
      <c r="DG100" s="2"/>
      <c r="DH100" s="2"/>
      <c r="DI100" s="2"/>
    </row>
    <row r="101" spans="5:113" ht="7.5" customHeight="1">
      <c r="E101" s="183"/>
      <c r="F101" s="184"/>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82"/>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4"/>
      <c r="BL101" s="376"/>
      <c r="BM101" s="377"/>
      <c r="BN101" s="377"/>
      <c r="BO101" s="377"/>
      <c r="BP101" s="377"/>
      <c r="BQ101" s="377"/>
      <c r="BR101" s="377"/>
      <c r="BS101" s="377"/>
      <c r="BT101" s="377"/>
      <c r="BU101" s="377"/>
      <c r="BV101" s="377"/>
      <c r="BW101" s="377"/>
      <c r="BX101" s="377"/>
      <c r="BY101" s="377"/>
      <c r="BZ101" s="378"/>
      <c r="CA101" s="314"/>
      <c r="CB101" s="314"/>
      <c r="CC101" s="314"/>
      <c r="CD101" s="314"/>
      <c r="CE101" s="315"/>
      <c r="CF101" s="265"/>
      <c r="CG101" s="266"/>
      <c r="CH101" s="266"/>
      <c r="CI101" s="266"/>
      <c r="CJ101" s="267"/>
      <c r="CK101" s="551"/>
      <c r="CL101" s="314"/>
      <c r="CM101" s="314"/>
      <c r="CN101" s="314"/>
      <c r="CO101" s="552"/>
      <c r="CP101" s="189"/>
      <c r="CQ101" s="189"/>
      <c r="CR101" s="190"/>
      <c r="CS101" s="23"/>
      <c r="CT101" s="23"/>
      <c r="CU101" s="23"/>
      <c r="CV101" s="10"/>
      <c r="CW101" s="10"/>
      <c r="CX101" s="10"/>
      <c r="CY101" s="23"/>
      <c r="CZ101" s="10"/>
      <c r="DA101" s="10"/>
      <c r="DB101" s="10"/>
      <c r="DC101" s="2"/>
      <c r="DD101" s="2"/>
      <c r="DE101" s="2"/>
      <c r="DF101" s="2"/>
      <c r="DG101" s="2"/>
      <c r="DH101" s="2"/>
      <c r="DI101" s="2"/>
    </row>
    <row r="102" spans="5:123" ht="7.5" customHeight="1">
      <c r="E102" s="567" t="s">
        <v>220</v>
      </c>
      <c r="F102" s="568"/>
      <c r="G102" s="380" t="s">
        <v>192</v>
      </c>
      <c r="H102" s="380"/>
      <c r="I102" s="380"/>
      <c r="J102" s="380"/>
      <c r="K102" s="380"/>
      <c r="L102" s="380"/>
      <c r="M102" s="380"/>
      <c r="N102" s="380" t="s">
        <v>195</v>
      </c>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c r="BV102" s="380"/>
      <c r="BW102" s="380"/>
      <c r="BX102" s="380"/>
      <c r="BY102" s="380"/>
      <c r="BZ102" s="380"/>
      <c r="CA102" s="380"/>
      <c r="CB102" s="380"/>
      <c r="CC102" s="380"/>
      <c r="CD102" s="380"/>
      <c r="CE102" s="380"/>
      <c r="CF102" s="380"/>
      <c r="CG102" s="380"/>
      <c r="CH102" s="380"/>
      <c r="CI102" s="380"/>
      <c r="CJ102" s="380"/>
      <c r="CK102" s="380"/>
      <c r="CL102" s="380"/>
      <c r="CM102" s="380"/>
      <c r="CN102" s="380"/>
      <c r="CO102" s="548"/>
      <c r="CP102" s="45"/>
      <c r="CQ102" s="45"/>
      <c r="CR102" s="45"/>
      <c r="CS102" s="23"/>
      <c r="CT102" s="10"/>
      <c r="CU102" s="10"/>
      <c r="CV102" s="10"/>
      <c r="CW102" s="23"/>
      <c r="CX102" s="10"/>
      <c r="CY102" s="23"/>
      <c r="CZ102" s="23"/>
      <c r="DA102" s="23"/>
      <c r="DB102" s="23"/>
      <c r="DC102" s="2"/>
      <c r="DD102" s="2"/>
      <c r="DE102" s="2"/>
      <c r="DF102" s="8"/>
      <c r="DG102" s="8"/>
      <c r="DH102" s="8"/>
      <c r="DI102" s="8"/>
      <c r="DK102" s="6"/>
      <c r="DL102" s="6"/>
      <c r="DM102" s="24"/>
      <c r="DN102" s="24"/>
      <c r="DO102" s="24"/>
      <c r="DP102" s="24"/>
      <c r="DQ102" s="25"/>
      <c r="DR102" s="25"/>
      <c r="DS102" s="25"/>
    </row>
    <row r="103" spans="5:123" ht="7.5" customHeight="1">
      <c r="E103" s="569"/>
      <c r="F103" s="57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0"/>
      <c r="AY103" s="380"/>
      <c r="AZ103" s="380"/>
      <c r="BA103" s="380"/>
      <c r="BB103" s="380"/>
      <c r="BC103" s="380"/>
      <c r="BD103" s="380"/>
      <c r="BE103" s="380"/>
      <c r="BF103" s="380"/>
      <c r="BG103" s="380"/>
      <c r="BH103" s="380"/>
      <c r="BI103" s="380"/>
      <c r="BJ103" s="380"/>
      <c r="BK103" s="380"/>
      <c r="BL103" s="380"/>
      <c r="BM103" s="380"/>
      <c r="BN103" s="380"/>
      <c r="BO103" s="380"/>
      <c r="BP103" s="380"/>
      <c r="BQ103" s="380"/>
      <c r="BR103" s="380"/>
      <c r="BS103" s="380"/>
      <c r="BT103" s="380"/>
      <c r="BU103" s="380"/>
      <c r="BV103" s="380"/>
      <c r="BW103" s="380"/>
      <c r="BX103" s="380"/>
      <c r="BY103" s="380"/>
      <c r="BZ103" s="380"/>
      <c r="CA103" s="380"/>
      <c r="CB103" s="380"/>
      <c r="CC103" s="380"/>
      <c r="CD103" s="380"/>
      <c r="CE103" s="380"/>
      <c r="CF103" s="380"/>
      <c r="CG103" s="380"/>
      <c r="CH103" s="380"/>
      <c r="CI103" s="380"/>
      <c r="CJ103" s="380"/>
      <c r="CK103" s="380"/>
      <c r="CL103" s="380"/>
      <c r="CM103" s="380"/>
      <c r="CN103" s="380"/>
      <c r="CO103" s="548"/>
      <c r="CP103" s="45"/>
      <c r="CQ103" s="45"/>
      <c r="CR103" s="45"/>
      <c r="CS103" s="23"/>
      <c r="CT103" s="10"/>
      <c r="CU103" s="10"/>
      <c r="CV103" s="10"/>
      <c r="CW103" s="23"/>
      <c r="CX103" s="10"/>
      <c r="CY103" s="23"/>
      <c r="CZ103" s="23"/>
      <c r="DA103" s="23"/>
      <c r="DB103" s="23"/>
      <c r="DC103" s="2"/>
      <c r="DD103" s="2"/>
      <c r="DE103" s="2"/>
      <c r="DF103" s="8"/>
      <c r="DG103" s="8"/>
      <c r="DH103" s="8"/>
      <c r="DI103" s="8"/>
      <c r="DK103" s="6"/>
      <c r="DL103" s="6"/>
      <c r="DM103" s="24"/>
      <c r="DN103" s="24"/>
      <c r="DO103" s="24"/>
      <c r="DP103" s="24"/>
      <c r="DQ103" s="25"/>
      <c r="DR103" s="25"/>
      <c r="DS103" s="25"/>
    </row>
    <row r="104" spans="5:123" ht="7.5" customHeight="1">
      <c r="E104" s="569"/>
      <c r="F104" s="570"/>
      <c r="G104" s="170" t="s">
        <v>243</v>
      </c>
      <c r="H104" s="171"/>
      <c r="I104" s="171"/>
      <c r="J104" s="171"/>
      <c r="K104" s="171"/>
      <c r="L104" s="171"/>
      <c r="M104" s="172"/>
      <c r="N104" s="170" t="s">
        <v>196</v>
      </c>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c r="BL104" s="171"/>
      <c r="BM104" s="171"/>
      <c r="BN104" s="171"/>
      <c r="BO104" s="171"/>
      <c r="BP104" s="171"/>
      <c r="BQ104" s="171"/>
      <c r="BR104" s="171"/>
      <c r="BS104" s="171"/>
      <c r="BT104" s="171"/>
      <c r="BU104" s="171"/>
      <c r="BV104" s="171"/>
      <c r="BW104" s="171"/>
      <c r="BX104" s="171"/>
      <c r="BY104" s="171"/>
      <c r="BZ104" s="171"/>
      <c r="CA104" s="171"/>
      <c r="CB104" s="171"/>
      <c r="CC104" s="171"/>
      <c r="CD104" s="171"/>
      <c r="CE104" s="171"/>
      <c r="CF104" s="171"/>
      <c r="CG104" s="171"/>
      <c r="CH104" s="171"/>
      <c r="CI104" s="171"/>
      <c r="CJ104" s="171"/>
      <c r="CK104" s="171"/>
      <c r="CL104" s="171"/>
      <c r="CM104" s="171"/>
      <c r="CN104" s="171"/>
      <c r="CO104" s="584"/>
      <c r="CP104" s="45"/>
      <c r="CQ104" s="45"/>
      <c r="CR104" s="45"/>
      <c r="CS104" s="23"/>
      <c r="CT104" s="10"/>
      <c r="CU104" s="10"/>
      <c r="CV104" s="10"/>
      <c r="CW104" s="23"/>
      <c r="CX104" s="10"/>
      <c r="CY104" s="23"/>
      <c r="CZ104" s="23"/>
      <c r="DA104" s="23"/>
      <c r="DB104" s="23"/>
      <c r="DC104" s="2"/>
      <c r="DD104" s="2"/>
      <c r="DE104" s="2"/>
      <c r="DF104" s="8"/>
      <c r="DG104" s="8"/>
      <c r="DH104" s="8"/>
      <c r="DI104" s="8"/>
      <c r="DK104" s="6"/>
      <c r="DL104" s="6"/>
      <c r="DM104" s="24"/>
      <c r="DN104" s="24"/>
      <c r="DO104" s="24"/>
      <c r="DP104" s="24"/>
      <c r="DQ104" s="25"/>
      <c r="DR104" s="25"/>
      <c r="DS104" s="25"/>
    </row>
    <row r="105" spans="5:123" ht="7.5" customHeight="1">
      <c r="E105" s="569"/>
      <c r="F105" s="570"/>
      <c r="G105" s="173"/>
      <c r="H105" s="174"/>
      <c r="I105" s="174"/>
      <c r="J105" s="174"/>
      <c r="K105" s="174"/>
      <c r="L105" s="174"/>
      <c r="M105" s="175"/>
      <c r="N105" s="173"/>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585"/>
      <c r="CP105" s="45"/>
      <c r="CQ105" s="45"/>
      <c r="CR105" s="45"/>
      <c r="CS105" s="10"/>
      <c r="CT105" s="23"/>
      <c r="CU105" s="10"/>
      <c r="CV105" s="10"/>
      <c r="CW105" s="23"/>
      <c r="CX105" s="10"/>
      <c r="CY105" s="23"/>
      <c r="CZ105" s="23"/>
      <c r="DA105" s="23"/>
      <c r="DB105" s="23"/>
      <c r="DC105" s="8"/>
      <c r="DD105" s="2"/>
      <c r="DE105" s="2"/>
      <c r="DF105" s="8"/>
      <c r="DG105" s="8"/>
      <c r="DH105" s="8"/>
      <c r="DI105" s="8"/>
      <c r="DK105" s="6"/>
      <c r="DL105" s="6"/>
      <c r="DM105" s="24"/>
      <c r="DN105" s="24"/>
      <c r="DO105" s="24"/>
      <c r="DP105" s="24"/>
      <c r="DQ105" s="25"/>
      <c r="DR105" s="25"/>
      <c r="DS105" s="25"/>
    </row>
    <row r="106" spans="5:113" ht="7.5" customHeight="1">
      <c r="E106" s="569"/>
      <c r="F106" s="570"/>
      <c r="G106" s="176"/>
      <c r="H106" s="177"/>
      <c r="I106" s="177"/>
      <c r="J106" s="177"/>
      <c r="K106" s="177"/>
      <c r="L106" s="177"/>
      <c r="M106" s="178"/>
      <c r="N106" s="176"/>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7"/>
      <c r="BX106" s="177"/>
      <c r="BY106" s="177"/>
      <c r="BZ106" s="177"/>
      <c r="CA106" s="177"/>
      <c r="CB106" s="177"/>
      <c r="CC106" s="177"/>
      <c r="CD106" s="177"/>
      <c r="CE106" s="177"/>
      <c r="CF106" s="177"/>
      <c r="CG106" s="177"/>
      <c r="CH106" s="177"/>
      <c r="CI106" s="177"/>
      <c r="CJ106" s="177"/>
      <c r="CK106" s="177"/>
      <c r="CL106" s="177"/>
      <c r="CM106" s="177"/>
      <c r="CN106" s="177"/>
      <c r="CO106" s="586"/>
      <c r="CP106" s="23"/>
      <c r="CQ106" s="23"/>
      <c r="CR106" s="23"/>
      <c r="CS106" s="10"/>
      <c r="CT106" s="23"/>
      <c r="CU106" s="23"/>
      <c r="CV106" s="10"/>
      <c r="CW106" s="23"/>
      <c r="CX106" s="10"/>
      <c r="CY106" s="23"/>
      <c r="CZ106" s="23"/>
      <c r="DA106" s="23"/>
      <c r="DB106" s="23"/>
      <c r="DC106" s="8"/>
      <c r="DD106" s="8"/>
      <c r="DE106" s="8"/>
      <c r="DF106" s="2"/>
      <c r="DG106" s="2"/>
      <c r="DH106" s="2"/>
      <c r="DI106" s="2"/>
    </row>
    <row r="107" spans="5:113" ht="7.5" customHeight="1">
      <c r="E107" s="569"/>
      <c r="F107" s="570"/>
      <c r="G107" s="284" t="s">
        <v>193</v>
      </c>
      <c r="H107" s="284"/>
      <c r="I107" s="284"/>
      <c r="J107" s="284"/>
      <c r="K107" s="284"/>
      <c r="L107" s="284"/>
      <c r="M107" s="284"/>
      <c r="N107" s="284" t="s">
        <v>197</v>
      </c>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c r="CO107" s="285"/>
      <c r="CP107" s="23"/>
      <c r="CQ107" s="23"/>
      <c r="CR107" s="23"/>
      <c r="CS107" s="10"/>
      <c r="CT107" s="23"/>
      <c r="CU107" s="23"/>
      <c r="CV107" s="10"/>
      <c r="CW107" s="23"/>
      <c r="CX107" s="10"/>
      <c r="CY107" s="23"/>
      <c r="CZ107" s="23"/>
      <c r="DA107" s="23"/>
      <c r="DB107" s="23"/>
      <c r="DC107" s="8"/>
      <c r="DD107" s="8"/>
      <c r="DE107" s="8"/>
      <c r="DF107" s="2"/>
      <c r="DG107" s="2"/>
      <c r="DH107" s="2"/>
      <c r="DI107" s="2"/>
    </row>
    <row r="108" spans="5:113" ht="7.5" customHeight="1">
      <c r="E108" s="569"/>
      <c r="F108" s="570"/>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c r="CO108" s="285"/>
      <c r="CP108" s="23"/>
      <c r="CQ108" s="23"/>
      <c r="CR108" s="23"/>
      <c r="CS108" s="10"/>
      <c r="CT108" s="23"/>
      <c r="CU108" s="23"/>
      <c r="CV108" s="10"/>
      <c r="CW108" s="23"/>
      <c r="CX108" s="10"/>
      <c r="CY108" s="23"/>
      <c r="CZ108" s="23"/>
      <c r="DA108" s="23"/>
      <c r="DB108" s="23"/>
      <c r="DC108" s="8"/>
      <c r="DD108" s="8"/>
      <c r="DE108" s="8"/>
      <c r="DF108" s="2"/>
      <c r="DG108" s="2"/>
      <c r="DH108" s="2"/>
      <c r="DI108" s="2"/>
    </row>
    <row r="109" spans="5:113" ht="7.5" customHeight="1">
      <c r="E109" s="569"/>
      <c r="F109" s="570"/>
      <c r="G109" s="170" t="s">
        <v>244</v>
      </c>
      <c r="H109" s="171"/>
      <c r="I109" s="171"/>
      <c r="J109" s="171"/>
      <c r="K109" s="171"/>
      <c r="L109" s="171"/>
      <c r="M109" s="172"/>
      <c r="N109" s="161" t="s">
        <v>198</v>
      </c>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c r="CH109" s="162"/>
      <c r="CI109" s="162"/>
      <c r="CJ109" s="162"/>
      <c r="CK109" s="162"/>
      <c r="CL109" s="162"/>
      <c r="CM109" s="162"/>
      <c r="CN109" s="162"/>
      <c r="CO109" s="582"/>
      <c r="CP109" s="23"/>
      <c r="CQ109" s="23"/>
      <c r="CR109" s="23"/>
      <c r="CS109" s="23"/>
      <c r="CT109" s="23"/>
      <c r="CU109" s="23"/>
      <c r="CV109" s="23"/>
      <c r="CW109" s="10"/>
      <c r="CX109" s="23"/>
      <c r="CY109" s="23"/>
      <c r="CZ109" s="10"/>
      <c r="DA109" s="10"/>
      <c r="DB109" s="10"/>
      <c r="DC109" s="2"/>
      <c r="DD109" s="2"/>
      <c r="DE109" s="2"/>
      <c r="DF109" s="8"/>
      <c r="DG109" s="8"/>
      <c r="DH109" s="8"/>
      <c r="DI109" s="8"/>
    </row>
    <row r="110" spans="5:123" ht="7.5" customHeight="1">
      <c r="E110" s="569"/>
      <c r="F110" s="570"/>
      <c r="G110" s="173"/>
      <c r="H110" s="174"/>
      <c r="I110" s="174"/>
      <c r="J110" s="174"/>
      <c r="K110" s="174"/>
      <c r="L110" s="174"/>
      <c r="M110" s="175"/>
      <c r="N110" s="164"/>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5"/>
      <c r="CC110" s="165"/>
      <c r="CD110" s="165"/>
      <c r="CE110" s="165"/>
      <c r="CF110" s="165"/>
      <c r="CG110" s="165"/>
      <c r="CH110" s="165"/>
      <c r="CI110" s="165"/>
      <c r="CJ110" s="165"/>
      <c r="CK110" s="165"/>
      <c r="CL110" s="165"/>
      <c r="CM110" s="165"/>
      <c r="CN110" s="165"/>
      <c r="CO110" s="583"/>
      <c r="CP110" s="23"/>
      <c r="CQ110" s="23"/>
      <c r="CR110" s="23"/>
      <c r="CS110" s="23"/>
      <c r="CT110" s="23"/>
      <c r="CU110" s="23"/>
      <c r="CV110" s="10"/>
      <c r="CW110" s="23"/>
      <c r="CX110" s="10"/>
      <c r="CY110" s="23"/>
      <c r="CZ110" s="23"/>
      <c r="DA110" s="23"/>
      <c r="DB110" s="23"/>
      <c r="DC110" s="2"/>
      <c r="DD110" s="2"/>
      <c r="DE110" s="2"/>
      <c r="DF110" s="8"/>
      <c r="DG110" s="8"/>
      <c r="DH110" s="8"/>
      <c r="DI110" s="8"/>
      <c r="DM110" s="24"/>
      <c r="DN110" s="24"/>
      <c r="DO110" s="26"/>
      <c r="DP110" s="6"/>
      <c r="DQ110" s="6"/>
      <c r="DR110" s="6"/>
      <c r="DS110" s="6"/>
    </row>
    <row r="111" spans="5:123" ht="7.5" customHeight="1">
      <c r="E111" s="569"/>
      <c r="F111" s="570"/>
      <c r="G111" s="176"/>
      <c r="H111" s="177"/>
      <c r="I111" s="177"/>
      <c r="J111" s="177"/>
      <c r="K111" s="177"/>
      <c r="L111" s="177"/>
      <c r="M111" s="178"/>
      <c r="N111" s="167"/>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168"/>
      <c r="BH111" s="168"/>
      <c r="BI111" s="168"/>
      <c r="BJ111" s="168"/>
      <c r="BK111" s="168"/>
      <c r="BL111" s="168"/>
      <c r="BM111" s="168"/>
      <c r="BN111" s="168"/>
      <c r="BO111" s="168"/>
      <c r="BP111" s="168"/>
      <c r="BQ111" s="168"/>
      <c r="BR111" s="168"/>
      <c r="BS111" s="168"/>
      <c r="BT111" s="168"/>
      <c r="BU111" s="168"/>
      <c r="BV111" s="168"/>
      <c r="BW111" s="168"/>
      <c r="BX111" s="168"/>
      <c r="BY111" s="168"/>
      <c r="BZ111" s="168"/>
      <c r="CA111" s="168"/>
      <c r="CB111" s="168"/>
      <c r="CC111" s="168"/>
      <c r="CD111" s="168"/>
      <c r="CE111" s="168"/>
      <c r="CF111" s="168"/>
      <c r="CG111" s="168"/>
      <c r="CH111" s="168"/>
      <c r="CI111" s="168"/>
      <c r="CJ111" s="168"/>
      <c r="CK111" s="168"/>
      <c r="CL111" s="168"/>
      <c r="CM111" s="168"/>
      <c r="CN111" s="168"/>
      <c r="CO111" s="387"/>
      <c r="CP111" s="23"/>
      <c r="CQ111" s="23"/>
      <c r="CR111" s="23"/>
      <c r="CS111" s="23"/>
      <c r="CT111" s="23"/>
      <c r="CU111" s="23"/>
      <c r="CV111" s="23"/>
      <c r="CW111" s="23"/>
      <c r="CX111" s="23"/>
      <c r="CY111" s="23"/>
      <c r="CZ111" s="23"/>
      <c r="DA111" s="23"/>
      <c r="DB111" s="23"/>
      <c r="DC111" s="2"/>
      <c r="DD111" s="2"/>
      <c r="DE111" s="2"/>
      <c r="DF111" s="8"/>
      <c r="DG111" s="8"/>
      <c r="DH111" s="8"/>
      <c r="DI111" s="8"/>
      <c r="DM111" s="6"/>
      <c r="DN111" s="6"/>
      <c r="DO111" s="6"/>
      <c r="DP111" s="6"/>
      <c r="DQ111" s="6"/>
      <c r="DR111" s="6"/>
      <c r="DS111" s="6"/>
    </row>
    <row r="112" spans="5:113" ht="7.5" customHeight="1">
      <c r="E112" s="569"/>
      <c r="F112" s="570"/>
      <c r="G112" s="284" t="s">
        <v>194</v>
      </c>
      <c r="H112" s="284"/>
      <c r="I112" s="284"/>
      <c r="J112" s="284"/>
      <c r="K112" s="284"/>
      <c r="L112" s="284"/>
      <c r="M112" s="284"/>
      <c r="N112" s="284" t="s">
        <v>199</v>
      </c>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c r="CO112" s="285"/>
      <c r="CP112" s="23"/>
      <c r="CQ112" s="23"/>
      <c r="CR112" s="23"/>
      <c r="CS112" s="10"/>
      <c r="CT112" s="23"/>
      <c r="CU112" s="23"/>
      <c r="CV112" s="23"/>
      <c r="CW112" s="23"/>
      <c r="CX112" s="23"/>
      <c r="CY112" s="23"/>
      <c r="CZ112" s="23"/>
      <c r="DA112" s="23"/>
      <c r="DB112" s="23"/>
      <c r="DC112" s="8"/>
      <c r="DD112" s="8"/>
      <c r="DE112" s="8"/>
      <c r="DF112" s="2"/>
      <c r="DG112" s="2"/>
      <c r="DH112" s="2"/>
      <c r="DI112" s="2"/>
    </row>
    <row r="113" spans="5:123" ht="7.5" customHeight="1">
      <c r="E113" s="571"/>
      <c r="F113" s="572"/>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c r="CO113" s="285"/>
      <c r="CP113" s="23"/>
      <c r="CQ113" s="23"/>
      <c r="CR113" s="23"/>
      <c r="CS113" s="10"/>
      <c r="CT113" s="23"/>
      <c r="CU113" s="10"/>
      <c r="CV113" s="23"/>
      <c r="CW113" s="23"/>
      <c r="CX113" s="23"/>
      <c r="CY113" s="23"/>
      <c r="CZ113" s="23"/>
      <c r="DA113" s="23"/>
      <c r="DB113" s="23"/>
      <c r="DC113" s="8"/>
      <c r="DD113" s="8"/>
      <c r="DE113" s="8"/>
      <c r="DF113" s="2"/>
      <c r="DG113" s="2"/>
      <c r="DH113" s="2"/>
      <c r="DI113" s="2"/>
      <c r="DM113" s="24"/>
      <c r="DN113" s="24"/>
      <c r="DO113" s="24"/>
      <c r="DP113" s="24"/>
      <c r="DQ113" s="25"/>
      <c r="DR113" s="24"/>
      <c r="DS113" s="6"/>
    </row>
    <row r="114" spans="5:123" ht="7.5" customHeight="1">
      <c r="E114" s="295" t="s">
        <v>200</v>
      </c>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6"/>
      <c r="BA114" s="296"/>
      <c r="BB114" s="296"/>
      <c r="BC114" s="296"/>
      <c r="BD114" s="296"/>
      <c r="BE114" s="296"/>
      <c r="BF114" s="296"/>
      <c r="BG114" s="296"/>
      <c r="BH114" s="296"/>
      <c r="BI114" s="296"/>
      <c r="BJ114" s="296"/>
      <c r="BK114" s="296"/>
      <c r="BL114" s="296"/>
      <c r="BM114" s="296"/>
      <c r="BN114" s="296"/>
      <c r="BO114" s="296"/>
      <c r="BP114" s="296"/>
      <c r="BQ114" s="296"/>
      <c r="BR114" s="296"/>
      <c r="BS114" s="296"/>
      <c r="BT114" s="296"/>
      <c r="BU114" s="296"/>
      <c r="BV114" s="296"/>
      <c r="BW114" s="296"/>
      <c r="BX114" s="296"/>
      <c r="BY114" s="296"/>
      <c r="BZ114" s="296"/>
      <c r="CA114" s="296"/>
      <c r="CB114" s="296"/>
      <c r="CC114" s="296"/>
      <c r="CD114" s="296"/>
      <c r="CE114" s="296"/>
      <c r="CF114" s="296"/>
      <c r="CG114" s="296"/>
      <c r="CH114" s="296"/>
      <c r="CI114" s="296"/>
      <c r="CJ114" s="296"/>
      <c r="CK114" s="296"/>
      <c r="CL114" s="296"/>
      <c r="CM114" s="296"/>
      <c r="CN114" s="296"/>
      <c r="CO114" s="297"/>
      <c r="CP114" s="23"/>
      <c r="CQ114" s="23"/>
      <c r="CR114" s="23"/>
      <c r="CS114" s="10"/>
      <c r="CT114" s="23"/>
      <c r="CU114" s="23"/>
      <c r="CV114" s="23"/>
      <c r="CW114" s="10"/>
      <c r="CX114" s="23"/>
      <c r="CY114" s="10"/>
      <c r="CZ114" s="10"/>
      <c r="DA114" s="10"/>
      <c r="DB114" s="10"/>
      <c r="DC114" s="8"/>
      <c r="DD114" s="8"/>
      <c r="DE114" s="8"/>
      <c r="DF114" s="2"/>
      <c r="DG114" s="2"/>
      <c r="DH114" s="2"/>
      <c r="DI114" s="2"/>
      <c r="DM114" s="24"/>
      <c r="DN114" s="24"/>
      <c r="DO114" s="26"/>
      <c r="DP114" s="6"/>
      <c r="DQ114" s="6"/>
      <c r="DR114" s="6"/>
      <c r="DS114" s="6"/>
    </row>
    <row r="115" spans="5:113" ht="7.5" customHeight="1">
      <c r="E115" s="298"/>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299"/>
      <c r="AV115" s="299"/>
      <c r="AW115" s="299"/>
      <c r="AX115" s="299"/>
      <c r="AY115" s="299"/>
      <c r="AZ115" s="299"/>
      <c r="BA115" s="299"/>
      <c r="BB115" s="299"/>
      <c r="BC115" s="299"/>
      <c r="BD115" s="299"/>
      <c r="BE115" s="299"/>
      <c r="BF115" s="299"/>
      <c r="BG115" s="299"/>
      <c r="BH115" s="299"/>
      <c r="BI115" s="299"/>
      <c r="BJ115" s="299"/>
      <c r="BK115" s="299"/>
      <c r="BL115" s="299"/>
      <c r="BM115" s="299"/>
      <c r="BN115" s="299"/>
      <c r="BO115" s="299"/>
      <c r="BP115" s="299"/>
      <c r="BQ115" s="299"/>
      <c r="BR115" s="299"/>
      <c r="BS115" s="299"/>
      <c r="BT115" s="299"/>
      <c r="BU115" s="299"/>
      <c r="BV115" s="299"/>
      <c r="BW115" s="299"/>
      <c r="BX115" s="299"/>
      <c r="BY115" s="299"/>
      <c r="BZ115" s="299"/>
      <c r="CA115" s="299"/>
      <c r="CB115" s="299"/>
      <c r="CC115" s="299"/>
      <c r="CD115" s="299"/>
      <c r="CE115" s="299"/>
      <c r="CF115" s="299"/>
      <c r="CG115" s="299"/>
      <c r="CH115" s="299"/>
      <c r="CI115" s="299"/>
      <c r="CJ115" s="299"/>
      <c r="CK115" s="299"/>
      <c r="CL115" s="299"/>
      <c r="CM115" s="299"/>
      <c r="CN115" s="299"/>
      <c r="CO115" s="300"/>
      <c r="CP115" s="23"/>
      <c r="CQ115" s="23"/>
      <c r="CR115" s="23"/>
      <c r="CS115" s="23"/>
      <c r="CT115" s="23"/>
      <c r="CU115" s="23"/>
      <c r="CV115" s="23"/>
      <c r="CW115" s="10"/>
      <c r="CX115" s="23"/>
      <c r="CY115" s="10"/>
      <c r="CZ115" s="10"/>
      <c r="DA115" s="10"/>
      <c r="DB115" s="10"/>
      <c r="DC115" s="2"/>
      <c r="DD115" s="2"/>
      <c r="DE115" s="2"/>
      <c r="DF115" s="2"/>
      <c r="DG115" s="2"/>
      <c r="DH115" s="2"/>
      <c r="DI115" s="2"/>
    </row>
    <row r="116" spans="5:113" ht="7.5" customHeight="1">
      <c r="E116" s="298"/>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c r="CO116" s="300"/>
      <c r="CP116" s="23"/>
      <c r="CQ116" s="23"/>
      <c r="CR116" s="23"/>
      <c r="CS116" s="23"/>
      <c r="CT116" s="23"/>
      <c r="CU116" s="23"/>
      <c r="CV116" s="23"/>
      <c r="CW116" s="10"/>
      <c r="CX116" s="23"/>
      <c r="CY116" s="10"/>
      <c r="CZ116" s="10"/>
      <c r="DA116" s="10"/>
      <c r="DB116" s="10"/>
      <c r="DC116" s="2"/>
      <c r="DD116" s="2"/>
      <c r="DE116" s="2"/>
      <c r="DF116" s="2"/>
      <c r="DG116" s="2"/>
      <c r="DH116" s="2"/>
      <c r="DI116" s="2"/>
    </row>
    <row r="117" spans="5:113" ht="7.5" customHeight="1">
      <c r="E117" s="388" t="s">
        <v>215</v>
      </c>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c r="AJ117" s="389"/>
      <c r="AK117" s="389"/>
      <c r="AL117" s="389"/>
      <c r="AM117" s="389"/>
      <c r="AN117" s="389"/>
      <c r="AO117" s="389"/>
      <c r="AP117" s="389"/>
      <c r="AQ117" s="389"/>
      <c r="AR117" s="389"/>
      <c r="AS117" s="389"/>
      <c r="AT117" s="389"/>
      <c r="AU117" s="389"/>
      <c r="AV117" s="389"/>
      <c r="AW117" s="389"/>
      <c r="AX117" s="389"/>
      <c r="AY117" s="389"/>
      <c r="AZ117" s="389"/>
      <c r="BA117" s="389"/>
      <c r="BB117" s="389"/>
      <c r="BC117" s="389"/>
      <c r="BD117" s="389"/>
      <c r="BE117" s="389"/>
      <c r="BF117" s="389"/>
      <c r="BG117" s="389"/>
      <c r="BH117" s="389"/>
      <c r="BI117" s="389"/>
      <c r="BJ117" s="389"/>
      <c r="BK117" s="389"/>
      <c r="BL117" s="389"/>
      <c r="BM117" s="389"/>
      <c r="BN117" s="389"/>
      <c r="BO117" s="389"/>
      <c r="BP117" s="389"/>
      <c r="BQ117" s="389"/>
      <c r="BR117" s="389"/>
      <c r="BS117" s="389"/>
      <c r="BT117" s="389"/>
      <c r="BU117" s="389"/>
      <c r="BV117" s="389"/>
      <c r="BW117" s="389"/>
      <c r="BX117" s="389"/>
      <c r="BY117" s="389"/>
      <c r="BZ117" s="389"/>
      <c r="CA117" s="389"/>
      <c r="CB117" s="389"/>
      <c r="CC117" s="389"/>
      <c r="CD117" s="389"/>
      <c r="CE117" s="389"/>
      <c r="CF117" s="389"/>
      <c r="CG117" s="389"/>
      <c r="CH117" s="389"/>
      <c r="CI117" s="389"/>
      <c r="CJ117" s="389"/>
      <c r="CK117" s="389"/>
      <c r="CL117" s="389"/>
      <c r="CM117" s="389"/>
      <c r="CN117" s="389"/>
      <c r="CO117" s="390"/>
      <c r="CP117" s="23"/>
      <c r="CQ117" s="23"/>
      <c r="CR117" s="23"/>
      <c r="CS117" s="23"/>
      <c r="CT117" s="23"/>
      <c r="CU117" s="23"/>
      <c r="CV117" s="10"/>
      <c r="CW117" s="23"/>
      <c r="CX117" s="10"/>
      <c r="CY117" s="23"/>
      <c r="CZ117" s="23"/>
      <c r="DA117" s="23"/>
      <c r="DB117" s="23"/>
      <c r="DC117" s="2"/>
      <c r="DD117" s="2"/>
      <c r="DE117" s="2"/>
      <c r="DF117" s="2"/>
      <c r="DG117" s="2"/>
      <c r="DH117" s="2"/>
      <c r="DI117" s="2"/>
    </row>
    <row r="118" spans="5:113" ht="7.5" customHeight="1" thickBot="1">
      <c r="E118" s="391"/>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2"/>
      <c r="AP118" s="392"/>
      <c r="AQ118" s="392"/>
      <c r="AR118" s="392"/>
      <c r="AS118" s="392"/>
      <c r="AT118" s="392"/>
      <c r="AU118" s="392"/>
      <c r="AV118" s="392"/>
      <c r="AW118" s="392"/>
      <c r="AX118" s="392"/>
      <c r="AY118" s="392"/>
      <c r="AZ118" s="392"/>
      <c r="BA118" s="392"/>
      <c r="BB118" s="392"/>
      <c r="BC118" s="392"/>
      <c r="BD118" s="392"/>
      <c r="BE118" s="392"/>
      <c r="BF118" s="392"/>
      <c r="BG118" s="392"/>
      <c r="BH118" s="392"/>
      <c r="BI118" s="392"/>
      <c r="BJ118" s="392"/>
      <c r="BK118" s="392"/>
      <c r="BL118" s="392"/>
      <c r="BM118" s="392"/>
      <c r="BN118" s="392"/>
      <c r="BO118" s="392"/>
      <c r="BP118" s="392"/>
      <c r="BQ118" s="392"/>
      <c r="BR118" s="392"/>
      <c r="BS118" s="392"/>
      <c r="BT118" s="392"/>
      <c r="BU118" s="392"/>
      <c r="BV118" s="392"/>
      <c r="BW118" s="392"/>
      <c r="BX118" s="392"/>
      <c r="BY118" s="392"/>
      <c r="BZ118" s="392"/>
      <c r="CA118" s="392"/>
      <c r="CB118" s="392"/>
      <c r="CC118" s="392"/>
      <c r="CD118" s="392"/>
      <c r="CE118" s="392"/>
      <c r="CF118" s="392"/>
      <c r="CG118" s="392"/>
      <c r="CH118" s="392"/>
      <c r="CI118" s="392"/>
      <c r="CJ118" s="392"/>
      <c r="CK118" s="392"/>
      <c r="CL118" s="392"/>
      <c r="CM118" s="392"/>
      <c r="CN118" s="392"/>
      <c r="CO118" s="393"/>
      <c r="CP118" s="23"/>
      <c r="CQ118" s="23"/>
      <c r="CR118" s="23"/>
      <c r="CS118" s="23"/>
      <c r="CT118" s="23"/>
      <c r="CU118" s="23"/>
      <c r="CV118" s="23"/>
      <c r="CW118" s="10"/>
      <c r="CX118" s="23"/>
      <c r="CY118" s="10"/>
      <c r="CZ118" s="10"/>
      <c r="DA118" s="10"/>
      <c r="DB118" s="10"/>
      <c r="DC118" s="2"/>
      <c r="DD118" s="2"/>
      <c r="DE118" s="2"/>
      <c r="DF118" s="2"/>
      <c r="DG118" s="2"/>
      <c r="DH118" s="2"/>
      <c r="DI118" s="2"/>
    </row>
    <row r="119" spans="5:113" ht="7.5" customHeight="1">
      <c r="E119" s="383" t="s">
        <v>23</v>
      </c>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c r="AC119" s="384"/>
      <c r="AD119" s="384"/>
      <c r="AE119" s="384"/>
      <c r="AF119" s="384"/>
      <c r="AG119" s="384"/>
      <c r="AH119" s="384"/>
      <c r="AI119" s="384"/>
      <c r="AJ119" s="384"/>
      <c r="AK119" s="384"/>
      <c r="AL119" s="384"/>
      <c r="AM119" s="384"/>
      <c r="AN119" s="384"/>
      <c r="AO119" s="384"/>
      <c r="AP119" s="384"/>
      <c r="AQ119" s="384"/>
      <c r="AR119" s="384"/>
      <c r="AS119" s="384"/>
      <c r="AT119" s="384"/>
      <c r="AU119" s="384"/>
      <c r="AV119" s="384"/>
      <c r="AW119" s="384"/>
      <c r="AX119" s="384"/>
      <c r="AY119" s="384"/>
      <c r="AZ119" s="384"/>
      <c r="BA119" s="384"/>
      <c r="BB119" s="384"/>
      <c r="BC119" s="384"/>
      <c r="BD119" s="384"/>
      <c r="BE119" s="384"/>
      <c r="BF119" s="384"/>
      <c r="BG119" s="384"/>
      <c r="BH119" s="384"/>
      <c r="BI119" s="384"/>
      <c r="BJ119" s="384"/>
      <c r="BK119" s="384"/>
      <c r="BL119" s="384"/>
      <c r="BM119" s="384"/>
      <c r="BN119" s="384"/>
      <c r="BO119" s="384"/>
      <c r="BP119" s="384"/>
      <c r="BQ119" s="384"/>
      <c r="BR119" s="384"/>
      <c r="BS119" s="384"/>
      <c r="BT119" s="384"/>
      <c r="BU119" s="384"/>
      <c r="BV119" s="384"/>
      <c r="BW119" s="384"/>
      <c r="BX119" s="384"/>
      <c r="BY119" s="384"/>
      <c r="BZ119" s="384"/>
      <c r="CA119" s="384"/>
      <c r="CB119" s="384"/>
      <c r="CC119" s="384"/>
      <c r="CD119" s="384"/>
      <c r="CE119" s="384"/>
      <c r="CF119" s="384"/>
      <c r="CG119" s="384"/>
      <c r="CH119" s="384"/>
      <c r="CI119" s="384"/>
      <c r="CJ119" s="384"/>
      <c r="CK119" s="384"/>
      <c r="CL119" s="384"/>
      <c r="CM119" s="384"/>
      <c r="CN119" s="384"/>
      <c r="CO119" s="385"/>
      <c r="CP119" s="23"/>
      <c r="CQ119" s="23"/>
      <c r="CR119" s="23"/>
      <c r="CS119" s="23"/>
      <c r="CT119" s="23"/>
      <c r="CU119" s="23"/>
      <c r="CV119" s="23"/>
      <c r="CW119" s="10"/>
      <c r="CX119" s="23"/>
      <c r="CY119" s="10"/>
      <c r="CZ119" s="10"/>
      <c r="DA119" s="10"/>
      <c r="DB119" s="10"/>
      <c r="DC119" s="2"/>
      <c r="DD119" s="2"/>
      <c r="DE119" s="2"/>
      <c r="DF119" s="2"/>
      <c r="DG119" s="2"/>
      <c r="DH119" s="2"/>
      <c r="DI119" s="2"/>
    </row>
    <row r="120" spans="5:113" ht="7.5" customHeight="1">
      <c r="E120" s="386"/>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387"/>
      <c r="CP120" s="23"/>
      <c r="CQ120" s="23"/>
      <c r="CR120" s="23"/>
      <c r="CS120" s="23"/>
      <c r="CT120" s="23"/>
      <c r="CU120" s="23"/>
      <c r="CV120" s="23"/>
      <c r="CW120" s="10"/>
      <c r="CX120" s="23"/>
      <c r="CY120" s="10"/>
      <c r="CZ120" s="10"/>
      <c r="DA120" s="10"/>
      <c r="DB120" s="10"/>
      <c r="DC120" s="2"/>
      <c r="DD120" s="2"/>
      <c r="DE120" s="2"/>
      <c r="DF120" s="2"/>
      <c r="DG120" s="2"/>
      <c r="DH120" s="2"/>
      <c r="DI120" s="2"/>
    </row>
    <row r="121" spans="5:113" ht="7.5" customHeight="1">
      <c r="E121" s="394" t="s">
        <v>24</v>
      </c>
      <c r="F121" s="153"/>
      <c r="G121" s="336"/>
      <c r="H121" s="152" t="s">
        <v>0</v>
      </c>
      <c r="I121" s="153"/>
      <c r="J121" s="153"/>
      <c r="K121" s="153"/>
      <c r="L121" s="153"/>
      <c r="M121" s="153"/>
      <c r="N121" s="153"/>
      <c r="O121" s="153"/>
      <c r="P121" s="153"/>
      <c r="Q121" s="153"/>
      <c r="R121" s="153"/>
      <c r="S121" s="153"/>
      <c r="T121" s="153"/>
      <c r="U121" s="153"/>
      <c r="V121" s="153"/>
      <c r="W121" s="153"/>
      <c r="X121" s="153"/>
      <c r="Y121" s="336"/>
      <c r="Z121" s="263" t="s">
        <v>1</v>
      </c>
      <c r="AA121" s="263"/>
      <c r="AB121" s="263"/>
      <c r="AC121" s="263"/>
      <c r="AD121" s="263"/>
      <c r="AE121" s="263"/>
      <c r="AF121" s="263"/>
      <c r="AG121" s="263"/>
      <c r="AH121" s="263"/>
      <c r="AI121" s="263"/>
      <c r="AJ121" s="263"/>
      <c r="AK121" s="263"/>
      <c r="AL121" s="263"/>
      <c r="AM121" s="263"/>
      <c r="AN121" s="263" t="s">
        <v>25</v>
      </c>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t="s">
        <v>26</v>
      </c>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316" t="s">
        <v>28</v>
      </c>
      <c r="CI121" s="194"/>
      <c r="CJ121" s="194"/>
      <c r="CK121" s="194"/>
      <c r="CL121" s="194"/>
      <c r="CM121" s="194"/>
      <c r="CN121" s="194"/>
      <c r="CO121" s="317"/>
      <c r="CP121" s="23"/>
      <c r="CQ121" s="23"/>
      <c r="CR121" s="23"/>
      <c r="CS121" s="23"/>
      <c r="CT121" s="23"/>
      <c r="CU121" s="23"/>
      <c r="CV121" s="10"/>
      <c r="CW121" s="23"/>
      <c r="CX121" s="10"/>
      <c r="CY121" s="23"/>
      <c r="CZ121" s="23"/>
      <c r="DA121" s="23"/>
      <c r="DB121" s="23"/>
      <c r="DC121" s="2"/>
      <c r="DD121" s="2"/>
      <c r="DE121" s="2"/>
      <c r="DF121" s="2"/>
      <c r="DG121" s="2"/>
      <c r="DH121" s="2"/>
      <c r="DI121" s="2"/>
    </row>
    <row r="122" spans="5:113" ht="7.5" customHeight="1">
      <c r="E122" s="394"/>
      <c r="F122" s="153"/>
      <c r="G122" s="336"/>
      <c r="H122" s="152"/>
      <c r="I122" s="153"/>
      <c r="J122" s="153"/>
      <c r="K122" s="153"/>
      <c r="L122" s="153"/>
      <c r="M122" s="153"/>
      <c r="N122" s="153"/>
      <c r="O122" s="153"/>
      <c r="P122" s="153"/>
      <c r="Q122" s="153"/>
      <c r="R122" s="153"/>
      <c r="S122" s="153"/>
      <c r="T122" s="153"/>
      <c r="U122" s="153"/>
      <c r="V122" s="153"/>
      <c r="W122" s="153"/>
      <c r="X122" s="153"/>
      <c r="Y122" s="336"/>
      <c r="Z122" s="266"/>
      <c r="AA122" s="266"/>
      <c r="AB122" s="266"/>
      <c r="AC122" s="266"/>
      <c r="AD122" s="266"/>
      <c r="AE122" s="266"/>
      <c r="AF122" s="266"/>
      <c r="AG122" s="266"/>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c r="CF122" s="266"/>
      <c r="CG122" s="266"/>
      <c r="CH122" s="316"/>
      <c r="CI122" s="194"/>
      <c r="CJ122" s="194"/>
      <c r="CK122" s="194"/>
      <c r="CL122" s="194"/>
      <c r="CM122" s="194"/>
      <c r="CN122" s="194"/>
      <c r="CO122" s="317"/>
      <c r="CP122" s="23"/>
      <c r="CQ122" s="23"/>
      <c r="CR122" s="23"/>
      <c r="CS122" s="23"/>
      <c r="CT122" s="10"/>
      <c r="CU122" s="10"/>
      <c r="CV122" s="10"/>
      <c r="CW122" s="23"/>
      <c r="CX122" s="10"/>
      <c r="CY122" s="23"/>
      <c r="CZ122" s="23"/>
      <c r="DA122" s="23"/>
      <c r="DB122" s="23"/>
      <c r="DC122" s="2"/>
      <c r="DD122" s="2"/>
      <c r="DE122" s="2"/>
      <c r="DF122" s="2"/>
      <c r="DG122" s="2"/>
      <c r="DH122" s="2"/>
      <c r="DI122" s="2"/>
    </row>
    <row r="123" spans="5:113" ht="7.5" customHeight="1">
      <c r="E123" s="394"/>
      <c r="F123" s="153"/>
      <c r="G123" s="336"/>
      <c r="H123" s="152"/>
      <c r="I123" s="153"/>
      <c r="J123" s="153"/>
      <c r="K123" s="153"/>
      <c r="L123" s="153"/>
      <c r="M123" s="153"/>
      <c r="N123" s="153"/>
      <c r="O123" s="153"/>
      <c r="P123" s="153"/>
      <c r="Q123" s="153"/>
      <c r="R123" s="153"/>
      <c r="S123" s="153"/>
      <c r="T123" s="153"/>
      <c r="U123" s="153"/>
      <c r="V123" s="153"/>
      <c r="W123" s="153"/>
      <c r="X123" s="153"/>
      <c r="Y123" s="336"/>
      <c r="Z123" s="266"/>
      <c r="AA123" s="266"/>
      <c r="AB123" s="266"/>
      <c r="AC123" s="266"/>
      <c r="AD123" s="266"/>
      <c r="AE123" s="266"/>
      <c r="AF123" s="266"/>
      <c r="AG123" s="266"/>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c r="CF123" s="266"/>
      <c r="CG123" s="266"/>
      <c r="CH123" s="316" t="s">
        <v>27</v>
      </c>
      <c r="CI123" s="194"/>
      <c r="CJ123" s="194"/>
      <c r="CK123" s="194"/>
      <c r="CL123" s="194"/>
      <c r="CM123" s="194"/>
      <c r="CN123" s="194"/>
      <c r="CO123" s="317"/>
      <c r="CP123" s="30"/>
      <c r="CQ123" s="30"/>
      <c r="CR123" s="23"/>
      <c r="CS123" s="23"/>
      <c r="CT123" s="10"/>
      <c r="CU123" s="10"/>
      <c r="CV123" s="10"/>
      <c r="CW123" s="23"/>
      <c r="CX123" s="10"/>
      <c r="CY123" s="23"/>
      <c r="CZ123" s="23"/>
      <c r="DA123" s="23"/>
      <c r="DB123" s="23"/>
      <c r="DC123" s="2"/>
      <c r="DD123" s="2"/>
      <c r="DE123" s="2"/>
      <c r="DF123" s="2"/>
      <c r="DG123" s="2"/>
      <c r="DH123" s="2"/>
      <c r="DI123" s="2"/>
    </row>
    <row r="124" spans="5:123" ht="7.5" customHeight="1">
      <c r="E124" s="259"/>
      <c r="F124" s="260"/>
      <c r="G124" s="261"/>
      <c r="H124" s="369"/>
      <c r="I124" s="260"/>
      <c r="J124" s="260"/>
      <c r="K124" s="260"/>
      <c r="L124" s="260"/>
      <c r="M124" s="260"/>
      <c r="N124" s="260"/>
      <c r="O124" s="260"/>
      <c r="P124" s="260"/>
      <c r="Q124" s="260"/>
      <c r="R124" s="260"/>
      <c r="S124" s="260"/>
      <c r="T124" s="260"/>
      <c r="U124" s="260"/>
      <c r="V124" s="260"/>
      <c r="W124" s="260"/>
      <c r="X124" s="260"/>
      <c r="Y124" s="261"/>
      <c r="Z124" s="266"/>
      <c r="AA124" s="266"/>
      <c r="AB124" s="266"/>
      <c r="AC124" s="266"/>
      <c r="AD124" s="266"/>
      <c r="AE124" s="266"/>
      <c r="AF124" s="266"/>
      <c r="AG124" s="266"/>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c r="CF124" s="266"/>
      <c r="CG124" s="266"/>
      <c r="CH124" s="318"/>
      <c r="CI124" s="319"/>
      <c r="CJ124" s="319"/>
      <c r="CK124" s="319"/>
      <c r="CL124" s="319"/>
      <c r="CM124" s="319"/>
      <c r="CN124" s="319"/>
      <c r="CO124" s="320"/>
      <c r="CP124" s="23"/>
      <c r="CQ124" s="23"/>
      <c r="CR124" s="23"/>
      <c r="CS124" s="23"/>
      <c r="CT124" s="10"/>
      <c r="CU124" s="10"/>
      <c r="CV124" s="10"/>
      <c r="CW124" s="23"/>
      <c r="CX124" s="10"/>
      <c r="CY124" s="23"/>
      <c r="CZ124" s="23"/>
      <c r="DA124" s="23"/>
      <c r="DB124" s="23"/>
      <c r="DC124" s="2"/>
      <c r="DD124" s="2"/>
      <c r="DE124" s="2"/>
      <c r="DF124" s="8"/>
      <c r="DG124" s="8"/>
      <c r="DH124" s="8"/>
      <c r="DI124" s="8"/>
      <c r="DK124" s="6"/>
      <c r="DL124" s="6"/>
      <c r="DM124" s="24"/>
      <c r="DN124" s="24"/>
      <c r="DO124" s="24"/>
      <c r="DP124" s="24"/>
      <c r="DQ124" s="25"/>
      <c r="DR124" s="25"/>
      <c r="DS124" s="25"/>
    </row>
    <row r="125" spans="5:123" ht="7.5" customHeight="1">
      <c r="E125" s="256"/>
      <c r="F125" s="257"/>
      <c r="G125" s="258"/>
      <c r="H125" s="71"/>
      <c r="I125" s="71"/>
      <c r="J125" s="71"/>
      <c r="K125" s="71"/>
      <c r="L125" s="71"/>
      <c r="M125" s="71"/>
      <c r="N125" s="71"/>
      <c r="O125" s="71"/>
      <c r="P125" s="71"/>
      <c r="Q125" s="71"/>
      <c r="R125" s="71"/>
      <c r="S125" s="71"/>
      <c r="T125" s="71"/>
      <c r="U125" s="71"/>
      <c r="V125" s="71"/>
      <c r="W125" s="71"/>
      <c r="X125" s="71"/>
      <c r="Y125" s="72"/>
      <c r="Z125" s="266"/>
      <c r="AA125" s="266"/>
      <c r="AB125" s="266"/>
      <c r="AC125" s="266"/>
      <c r="AD125" s="266"/>
      <c r="AE125" s="266"/>
      <c r="AF125" s="266"/>
      <c r="AG125" s="266"/>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c r="CF125" s="266"/>
      <c r="CG125" s="266"/>
      <c r="CH125" s="266"/>
      <c r="CI125" s="266"/>
      <c r="CJ125" s="266"/>
      <c r="CK125" s="266"/>
      <c r="CL125" s="266"/>
      <c r="CM125" s="266"/>
      <c r="CN125" s="266"/>
      <c r="CO125" s="311"/>
      <c r="CP125" s="23"/>
      <c r="CQ125" s="23"/>
      <c r="CR125" s="23"/>
      <c r="CS125" s="23"/>
      <c r="CT125" s="23"/>
      <c r="CU125" s="23"/>
      <c r="CV125" s="23"/>
      <c r="CW125" s="23"/>
      <c r="CX125" s="23"/>
      <c r="CY125" s="10"/>
      <c r="CZ125" s="23"/>
      <c r="DA125" s="23"/>
      <c r="DB125" s="23"/>
      <c r="DC125" s="2"/>
      <c r="DD125" s="2"/>
      <c r="DE125" s="2"/>
      <c r="DF125" s="8"/>
      <c r="DG125" s="8"/>
      <c r="DH125" s="8"/>
      <c r="DI125" s="8"/>
      <c r="DK125" s="6"/>
      <c r="DL125" s="6"/>
      <c r="DM125" s="24"/>
      <c r="DN125" s="24"/>
      <c r="DO125" s="24"/>
      <c r="DP125" s="24"/>
      <c r="DQ125" s="25"/>
      <c r="DR125" s="25"/>
      <c r="DS125" s="25"/>
    </row>
    <row r="126" spans="5:113" ht="7.5" customHeight="1">
      <c r="E126" s="259"/>
      <c r="F126" s="260"/>
      <c r="G126" s="261"/>
      <c r="H126" s="85"/>
      <c r="I126" s="85"/>
      <c r="J126" s="85"/>
      <c r="K126" s="85"/>
      <c r="L126" s="85"/>
      <c r="M126" s="85"/>
      <c r="N126" s="85"/>
      <c r="O126" s="85"/>
      <c r="P126" s="85"/>
      <c r="Q126" s="85"/>
      <c r="R126" s="85"/>
      <c r="S126" s="85"/>
      <c r="T126" s="85"/>
      <c r="U126" s="85"/>
      <c r="V126" s="85"/>
      <c r="W126" s="85"/>
      <c r="X126" s="85"/>
      <c r="Y126" s="86"/>
      <c r="Z126" s="266"/>
      <c r="AA126" s="266"/>
      <c r="AB126" s="266"/>
      <c r="AC126" s="266"/>
      <c r="AD126" s="266"/>
      <c r="AE126" s="266"/>
      <c r="AF126" s="266"/>
      <c r="AG126" s="266"/>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c r="CF126" s="266"/>
      <c r="CG126" s="266"/>
      <c r="CH126" s="266"/>
      <c r="CI126" s="266"/>
      <c r="CJ126" s="266"/>
      <c r="CK126" s="266"/>
      <c r="CL126" s="266"/>
      <c r="CM126" s="266"/>
      <c r="CN126" s="266"/>
      <c r="CO126" s="311"/>
      <c r="CP126" s="23"/>
      <c r="CQ126" s="23"/>
      <c r="CR126" s="23"/>
      <c r="CS126" s="23"/>
      <c r="CT126" s="23"/>
      <c r="CU126" s="23"/>
      <c r="CV126" s="23"/>
      <c r="CW126" s="10"/>
      <c r="CX126" s="23"/>
      <c r="CY126" s="10"/>
      <c r="CZ126" s="10"/>
      <c r="DA126" s="10"/>
      <c r="DB126" s="10"/>
      <c r="DC126" s="2"/>
      <c r="DD126" s="2"/>
      <c r="DE126" s="2"/>
      <c r="DF126" s="2"/>
      <c r="DG126" s="2"/>
      <c r="DH126" s="2"/>
      <c r="DI126" s="2"/>
    </row>
    <row r="127" spans="5:113" ht="7.5" customHeight="1">
      <c r="E127" s="256"/>
      <c r="F127" s="257"/>
      <c r="G127" s="258"/>
      <c r="H127" s="71"/>
      <c r="I127" s="71"/>
      <c r="J127" s="71"/>
      <c r="K127" s="71"/>
      <c r="L127" s="71"/>
      <c r="M127" s="71"/>
      <c r="N127" s="71"/>
      <c r="O127" s="71"/>
      <c r="P127" s="71"/>
      <c r="Q127" s="71"/>
      <c r="R127" s="71"/>
      <c r="S127" s="71"/>
      <c r="T127" s="71"/>
      <c r="U127" s="71"/>
      <c r="V127" s="71"/>
      <c r="W127" s="71"/>
      <c r="X127" s="71"/>
      <c r="Y127" s="72"/>
      <c r="Z127" s="266"/>
      <c r="AA127" s="266"/>
      <c r="AB127" s="266"/>
      <c r="AC127" s="266"/>
      <c r="AD127" s="266"/>
      <c r="AE127" s="266"/>
      <c r="AF127" s="266"/>
      <c r="AG127" s="266"/>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c r="CF127" s="266"/>
      <c r="CG127" s="266"/>
      <c r="CH127" s="266"/>
      <c r="CI127" s="266"/>
      <c r="CJ127" s="266"/>
      <c r="CK127" s="266"/>
      <c r="CL127" s="266"/>
      <c r="CM127" s="266"/>
      <c r="CN127" s="266"/>
      <c r="CO127" s="311"/>
      <c r="CP127" s="2"/>
      <c r="CQ127" s="2"/>
      <c r="CR127" s="2"/>
      <c r="CS127" s="23"/>
      <c r="CT127" s="23"/>
      <c r="CU127" s="23"/>
      <c r="CV127" s="23"/>
      <c r="CW127" s="10"/>
      <c r="CX127" s="23"/>
      <c r="CY127" s="10"/>
      <c r="CZ127" s="10"/>
      <c r="DA127" s="10"/>
      <c r="DB127" s="10"/>
      <c r="DC127" s="2"/>
      <c r="DD127" s="2"/>
      <c r="DE127" s="2"/>
      <c r="DF127" s="2"/>
      <c r="DG127" s="2"/>
      <c r="DH127" s="2"/>
      <c r="DI127" s="2"/>
    </row>
    <row r="128" spans="5:113" ht="7.5" customHeight="1">
      <c r="E128" s="259"/>
      <c r="F128" s="260"/>
      <c r="G128" s="261"/>
      <c r="H128" s="85"/>
      <c r="I128" s="85"/>
      <c r="J128" s="85"/>
      <c r="K128" s="85"/>
      <c r="L128" s="85"/>
      <c r="M128" s="85"/>
      <c r="N128" s="85"/>
      <c r="O128" s="85"/>
      <c r="P128" s="85"/>
      <c r="Q128" s="85"/>
      <c r="R128" s="85"/>
      <c r="S128" s="85"/>
      <c r="T128" s="85"/>
      <c r="U128" s="85"/>
      <c r="V128" s="85"/>
      <c r="W128" s="85"/>
      <c r="X128" s="85"/>
      <c r="Y128" s="8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c r="CF128" s="266"/>
      <c r="CG128" s="266"/>
      <c r="CH128" s="266"/>
      <c r="CI128" s="266"/>
      <c r="CJ128" s="266"/>
      <c r="CK128" s="266"/>
      <c r="CL128" s="266"/>
      <c r="CM128" s="266"/>
      <c r="CN128" s="266"/>
      <c r="CO128" s="311"/>
      <c r="CP128" s="2"/>
      <c r="CQ128" s="2"/>
      <c r="CR128" s="2"/>
      <c r="CS128" s="23"/>
      <c r="CT128" s="23"/>
      <c r="CU128" s="23"/>
      <c r="CV128" s="23"/>
      <c r="CW128" s="10"/>
      <c r="CX128" s="23"/>
      <c r="CY128" s="10"/>
      <c r="CZ128" s="10"/>
      <c r="DA128" s="10"/>
      <c r="DB128" s="10"/>
      <c r="DC128" s="2"/>
      <c r="DD128" s="2"/>
      <c r="DE128" s="2"/>
      <c r="DF128" s="2"/>
      <c r="DG128" s="2"/>
      <c r="DH128" s="2"/>
      <c r="DI128" s="2"/>
    </row>
    <row r="129" spans="5:113" ht="7.5" customHeight="1">
      <c r="E129" s="256"/>
      <c r="F129" s="257"/>
      <c r="G129" s="258"/>
      <c r="H129" s="71"/>
      <c r="I129" s="71"/>
      <c r="J129" s="71"/>
      <c r="K129" s="71"/>
      <c r="L129" s="71"/>
      <c r="M129" s="71"/>
      <c r="N129" s="71"/>
      <c r="O129" s="71"/>
      <c r="P129" s="71"/>
      <c r="Q129" s="71"/>
      <c r="R129" s="71"/>
      <c r="S129" s="71"/>
      <c r="T129" s="71"/>
      <c r="U129" s="71"/>
      <c r="V129" s="71"/>
      <c r="W129" s="71"/>
      <c r="X129" s="71"/>
      <c r="Y129" s="72"/>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c r="CF129" s="266"/>
      <c r="CG129" s="266"/>
      <c r="CH129" s="266"/>
      <c r="CI129" s="266"/>
      <c r="CJ129" s="266"/>
      <c r="CK129" s="266"/>
      <c r="CL129" s="266"/>
      <c r="CM129" s="266"/>
      <c r="CN129" s="266"/>
      <c r="CO129" s="311"/>
      <c r="CP129" s="14"/>
      <c r="CQ129" s="14"/>
      <c r="CR129" s="2"/>
      <c r="CS129" s="23"/>
      <c r="CT129" s="23"/>
      <c r="CU129" s="23"/>
      <c r="CV129" s="23"/>
      <c r="CW129" s="10"/>
      <c r="CX129" s="23"/>
      <c r="CY129" s="10"/>
      <c r="CZ129" s="10"/>
      <c r="DA129" s="10"/>
      <c r="DB129" s="10"/>
      <c r="DC129" s="2"/>
      <c r="DD129" s="2"/>
      <c r="DE129" s="2"/>
      <c r="DF129" s="2"/>
      <c r="DG129" s="2"/>
      <c r="DH129" s="2"/>
      <c r="DI129" s="2"/>
    </row>
    <row r="130" spans="5:113" ht="7.5" customHeight="1" thickBot="1">
      <c r="E130" s="409"/>
      <c r="F130" s="410"/>
      <c r="G130" s="411"/>
      <c r="H130" s="150"/>
      <c r="I130" s="150"/>
      <c r="J130" s="150"/>
      <c r="K130" s="150"/>
      <c r="L130" s="150"/>
      <c r="M130" s="150"/>
      <c r="N130" s="150"/>
      <c r="O130" s="150"/>
      <c r="P130" s="150"/>
      <c r="Q130" s="150"/>
      <c r="R130" s="150"/>
      <c r="S130" s="150"/>
      <c r="T130" s="150"/>
      <c r="U130" s="150"/>
      <c r="V130" s="150"/>
      <c r="W130" s="150"/>
      <c r="X130" s="150"/>
      <c r="Y130" s="151"/>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2"/>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292"/>
      <c r="BT130" s="292"/>
      <c r="BU130" s="292"/>
      <c r="BV130" s="292"/>
      <c r="BW130" s="292"/>
      <c r="BX130" s="292"/>
      <c r="BY130" s="292"/>
      <c r="BZ130" s="292"/>
      <c r="CA130" s="292"/>
      <c r="CB130" s="292"/>
      <c r="CC130" s="292"/>
      <c r="CD130" s="292"/>
      <c r="CE130" s="292"/>
      <c r="CF130" s="292"/>
      <c r="CG130" s="292"/>
      <c r="CH130" s="292"/>
      <c r="CI130" s="292"/>
      <c r="CJ130" s="292"/>
      <c r="CK130" s="292"/>
      <c r="CL130" s="292"/>
      <c r="CM130" s="292"/>
      <c r="CN130" s="292"/>
      <c r="CO130" s="355"/>
      <c r="CP130" s="2"/>
      <c r="CQ130" s="2"/>
      <c r="CR130" s="2"/>
      <c r="CS130" s="23"/>
      <c r="CT130" s="23"/>
      <c r="CU130" s="23"/>
      <c r="CV130" s="23"/>
      <c r="CW130" s="10"/>
      <c r="CX130" s="23"/>
      <c r="CY130" s="10"/>
      <c r="CZ130" s="10"/>
      <c r="DA130" s="10"/>
      <c r="DB130" s="10"/>
      <c r="DC130" s="2"/>
      <c r="DD130" s="2"/>
      <c r="DE130" s="2"/>
      <c r="DF130" s="2"/>
      <c r="DG130" s="2"/>
      <c r="DH130" s="2"/>
      <c r="DI130" s="2"/>
    </row>
    <row r="131" spans="5:113" ht="7.5" customHeight="1">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2"/>
      <c r="CQ131" s="2"/>
      <c r="CR131" s="2"/>
      <c r="CS131" s="23"/>
      <c r="CT131" s="23"/>
      <c r="CU131" s="23"/>
      <c r="CV131" s="23"/>
      <c r="CW131" s="10"/>
      <c r="CX131" s="23"/>
      <c r="CY131" s="10"/>
      <c r="CZ131" s="10"/>
      <c r="DA131" s="10"/>
      <c r="DB131" s="10"/>
      <c r="DC131" s="2"/>
      <c r="DD131" s="2"/>
      <c r="DE131" s="2"/>
      <c r="DF131" s="2"/>
      <c r="DG131" s="2"/>
      <c r="DH131" s="2"/>
      <c r="DI131" s="2"/>
    </row>
    <row r="132" spans="5:113" ht="7.5" customHeight="1">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2"/>
      <c r="CQ132" s="2"/>
      <c r="CR132" s="2"/>
      <c r="CS132" s="23"/>
      <c r="CT132" s="10"/>
      <c r="CU132" s="23"/>
      <c r="CV132" s="10"/>
      <c r="CW132" s="10"/>
      <c r="CX132" s="10"/>
      <c r="CY132" s="10"/>
      <c r="CZ132" s="10"/>
      <c r="DA132" s="10"/>
      <c r="DB132" s="10"/>
      <c r="DC132" s="2"/>
      <c r="DD132" s="2"/>
      <c r="DE132" s="2"/>
      <c r="DF132" s="2"/>
      <c r="DG132" s="2"/>
      <c r="DH132" s="2"/>
      <c r="DI132" s="2"/>
    </row>
    <row r="133" spans="5:113" ht="7.5" customHeight="1" hidden="1">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2"/>
      <c r="CQ133" s="2"/>
      <c r="CR133" s="2"/>
      <c r="CS133" s="23"/>
      <c r="CT133" s="10"/>
      <c r="CU133" s="10"/>
      <c r="CV133" s="10"/>
      <c r="CW133" s="10"/>
      <c r="CX133" s="10"/>
      <c r="CY133" s="10"/>
      <c r="CZ133" s="10"/>
      <c r="DA133" s="10"/>
      <c r="DB133" s="10"/>
      <c r="DC133" s="2"/>
      <c r="DD133" s="2"/>
      <c r="DE133" s="2"/>
      <c r="DF133" s="2"/>
      <c r="DG133" s="2"/>
      <c r="DH133" s="2"/>
      <c r="DI133" s="2"/>
    </row>
    <row r="134" spans="5:113" ht="7.5" customHeight="1" hidden="1">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2"/>
      <c r="CQ134" s="2"/>
      <c r="CR134" s="2"/>
      <c r="CS134" s="23"/>
      <c r="CT134" s="10"/>
      <c r="CU134" s="10"/>
      <c r="CV134" s="23"/>
      <c r="CW134" s="23"/>
      <c r="CX134" s="23"/>
      <c r="CY134" s="23"/>
      <c r="CZ134" s="23"/>
      <c r="DA134" s="23"/>
      <c r="DB134" s="23"/>
      <c r="DC134" s="2"/>
      <c r="DD134" s="2"/>
      <c r="DE134" s="2"/>
      <c r="DF134" s="2"/>
      <c r="DG134" s="2"/>
      <c r="DH134" s="2"/>
      <c r="DI134" s="2"/>
    </row>
    <row r="135" spans="5:113" ht="7.5" customHeight="1" hidden="1">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2"/>
      <c r="CQ135" s="2"/>
      <c r="CR135" s="2"/>
      <c r="CS135" s="23"/>
      <c r="CT135" s="23"/>
      <c r="CU135" s="23"/>
      <c r="CV135" s="23"/>
      <c r="CW135" s="23"/>
      <c r="CX135" s="23"/>
      <c r="CY135" s="23"/>
      <c r="CZ135" s="23"/>
      <c r="DA135" s="23"/>
      <c r="DB135" s="23"/>
      <c r="DC135" s="2"/>
      <c r="DD135" s="2"/>
      <c r="DE135" s="2"/>
      <c r="DF135" s="2"/>
      <c r="DG135" s="2"/>
      <c r="DH135" s="2"/>
      <c r="DI135" s="2"/>
    </row>
    <row r="136" spans="5:109" ht="7.5" customHeight="1" hidden="1">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2"/>
      <c r="CQ136" s="2"/>
      <c r="CR136" s="2"/>
      <c r="CS136" s="23"/>
      <c r="CT136" s="10"/>
      <c r="CU136" s="10"/>
      <c r="CV136" s="23"/>
      <c r="CW136" s="23"/>
      <c r="CX136" s="23"/>
      <c r="CY136" s="23"/>
      <c r="CZ136" s="23"/>
      <c r="DA136" s="23"/>
      <c r="DB136" s="23"/>
      <c r="DC136" s="2"/>
      <c r="DD136" s="2"/>
      <c r="DE136" s="2"/>
    </row>
    <row r="137" spans="5:109" ht="7.5" customHeight="1" hidden="1">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2"/>
      <c r="CQ137" s="2"/>
      <c r="CR137" s="2"/>
      <c r="CS137" s="23"/>
      <c r="CT137" s="10"/>
      <c r="CU137" s="10"/>
      <c r="CV137" s="23"/>
      <c r="CW137" s="23"/>
      <c r="CX137" s="23"/>
      <c r="CY137" s="23"/>
      <c r="CZ137" s="23"/>
      <c r="DA137" s="23"/>
      <c r="DB137" s="23"/>
      <c r="DC137" s="2"/>
      <c r="DD137" s="2"/>
      <c r="DE137" s="2"/>
    </row>
    <row r="138" spans="5:109" ht="7.5" customHeight="1" hidden="1">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2"/>
      <c r="CQ138" s="2"/>
      <c r="CR138" s="2"/>
      <c r="CS138" s="23"/>
      <c r="CT138" s="23"/>
      <c r="CU138" s="23"/>
      <c r="CV138" s="23"/>
      <c r="CW138" s="23"/>
      <c r="CX138" s="23"/>
      <c r="CY138" s="23"/>
      <c r="CZ138" s="23"/>
      <c r="DA138" s="23"/>
      <c r="DB138" s="23"/>
      <c r="DC138" s="2"/>
      <c r="DD138" s="2"/>
      <c r="DE138" s="2"/>
    </row>
    <row r="139" spans="5:109" ht="7.5" customHeight="1" hidden="1">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2"/>
      <c r="CQ139" s="2"/>
      <c r="CR139" s="2"/>
      <c r="CS139" s="23"/>
      <c r="CT139" s="23"/>
      <c r="CU139" s="23"/>
      <c r="CV139" s="23"/>
      <c r="CW139" s="10"/>
      <c r="CX139" s="23"/>
      <c r="CY139" s="10"/>
      <c r="CZ139" s="10"/>
      <c r="DA139" s="10"/>
      <c r="DB139" s="10"/>
      <c r="DC139" s="2"/>
      <c r="DD139" s="2"/>
      <c r="DE139" s="2"/>
    </row>
    <row r="140" spans="5:109" ht="7.5" customHeight="1" hidden="1">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8"/>
      <c r="CP140" s="2"/>
      <c r="CQ140" s="2"/>
      <c r="CR140" s="2"/>
      <c r="CS140" s="23"/>
      <c r="CT140" s="23"/>
      <c r="CU140" s="23"/>
      <c r="CV140" s="23"/>
      <c r="CW140" s="10"/>
      <c r="CX140" s="23"/>
      <c r="CY140" s="10"/>
      <c r="CZ140" s="10"/>
      <c r="DA140" s="10"/>
      <c r="DB140" s="10"/>
      <c r="DC140" s="2"/>
      <c r="DD140" s="2"/>
      <c r="DE140" s="2"/>
    </row>
    <row r="141" spans="5:109" ht="7.5" customHeight="1" hidden="1">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8"/>
      <c r="CP141" s="2"/>
      <c r="CQ141" s="2"/>
      <c r="CR141" s="2"/>
      <c r="CS141" s="23"/>
      <c r="CT141" s="23"/>
      <c r="CU141" s="23"/>
      <c r="CV141" s="23"/>
      <c r="CW141" s="23"/>
      <c r="CX141" s="23"/>
      <c r="CY141" s="23"/>
      <c r="CZ141" s="23"/>
      <c r="DA141" s="23"/>
      <c r="DB141" s="23"/>
      <c r="DC141" s="2"/>
      <c r="DD141" s="2"/>
      <c r="DE141" s="2"/>
    </row>
    <row r="142" spans="5:109" ht="7.5" customHeight="1" hidden="1">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8"/>
      <c r="CP142" s="2"/>
      <c r="CQ142" s="2"/>
      <c r="CR142" s="2"/>
      <c r="CS142" s="23"/>
      <c r="CT142" s="23"/>
      <c r="CU142" s="23"/>
      <c r="CV142" s="23"/>
      <c r="CW142" s="23"/>
      <c r="CX142" s="23"/>
      <c r="CY142" s="23"/>
      <c r="CZ142" s="23"/>
      <c r="DA142" s="23"/>
      <c r="DB142" s="23"/>
      <c r="DC142" s="2"/>
      <c r="DD142" s="2"/>
      <c r="DE142" s="2"/>
    </row>
    <row r="143" spans="5:109" ht="7.5" customHeight="1" hidden="1">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8"/>
      <c r="CP143" s="2"/>
      <c r="CQ143" s="2"/>
      <c r="CR143" s="2"/>
      <c r="CS143" s="23"/>
      <c r="CT143" s="10"/>
      <c r="CU143" s="10"/>
      <c r="CV143" s="23"/>
      <c r="CW143" s="23"/>
      <c r="CX143" s="23"/>
      <c r="CY143" s="23"/>
      <c r="CZ143" s="23"/>
      <c r="DA143" s="23"/>
      <c r="DB143" s="23"/>
      <c r="DC143" s="2"/>
      <c r="DD143" s="2"/>
      <c r="DE143" s="2"/>
    </row>
    <row r="144" spans="5:109" ht="7.5" customHeight="1" hidden="1">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8"/>
      <c r="CP144" s="2"/>
      <c r="CQ144" s="2"/>
      <c r="CR144" s="2"/>
      <c r="CS144" s="23"/>
      <c r="CT144" s="10"/>
      <c r="CU144" s="10"/>
      <c r="CV144" s="23"/>
      <c r="CW144" s="23"/>
      <c r="CX144" s="23"/>
      <c r="CY144" s="23"/>
      <c r="CZ144" s="23"/>
      <c r="DA144" s="23"/>
      <c r="DB144" s="23"/>
      <c r="DC144" s="2"/>
      <c r="DD144" s="2"/>
      <c r="DE144" s="2"/>
    </row>
    <row r="145" spans="5:109" ht="7.5" customHeight="1" hidden="1">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8"/>
      <c r="CS145" s="23"/>
      <c r="CT145" s="10"/>
      <c r="CU145" s="10"/>
      <c r="CV145" s="23"/>
      <c r="CW145" s="23"/>
      <c r="CX145" s="23"/>
      <c r="CY145" s="23"/>
      <c r="CZ145" s="23"/>
      <c r="DA145" s="23"/>
      <c r="DB145" s="23"/>
      <c r="DC145" s="2"/>
      <c r="DD145" s="2"/>
      <c r="DE145" s="2"/>
    </row>
    <row r="146" spans="5:109" ht="7.5" customHeight="1" hidden="1">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8"/>
      <c r="CS146" s="23"/>
      <c r="CT146" s="10"/>
      <c r="CU146" s="10"/>
      <c r="CV146" s="23"/>
      <c r="CW146" s="23"/>
      <c r="CX146" s="23"/>
      <c r="CY146" s="23"/>
      <c r="CZ146" s="23"/>
      <c r="DA146" s="23"/>
      <c r="DB146" s="23"/>
      <c r="DC146" s="2"/>
      <c r="DD146" s="2"/>
      <c r="DE146" s="2"/>
    </row>
    <row r="147" spans="5:109" ht="7.5" customHeight="1" hidden="1">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8"/>
      <c r="CS147" s="23"/>
      <c r="CT147" s="23"/>
      <c r="CU147" s="23"/>
      <c r="CV147" s="23"/>
      <c r="CW147" s="23"/>
      <c r="CX147" s="23"/>
      <c r="CY147" s="23"/>
      <c r="CZ147" s="23"/>
      <c r="DA147" s="23"/>
      <c r="DB147" s="23"/>
      <c r="DC147" s="2"/>
      <c r="DD147" s="2"/>
      <c r="DE147" s="2"/>
    </row>
    <row r="148" spans="5:109" ht="7.5" customHeight="1" hidden="1">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8"/>
      <c r="CS148" s="23"/>
      <c r="CT148" s="31"/>
      <c r="CU148" s="31"/>
      <c r="CV148" s="23"/>
      <c r="CW148" s="23"/>
      <c r="CX148" s="23"/>
      <c r="CY148" s="23"/>
      <c r="CZ148" s="23"/>
      <c r="DA148" s="23"/>
      <c r="DB148" s="23"/>
      <c r="DC148" s="2"/>
      <c r="DD148" s="2"/>
      <c r="DE148" s="2"/>
    </row>
    <row r="149" spans="5:113" ht="7.5" customHeight="1" hidden="1">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8"/>
      <c r="CS149" s="23"/>
      <c r="CT149" s="23"/>
      <c r="CU149" s="23"/>
      <c r="CV149" s="23"/>
      <c r="CW149" s="23"/>
      <c r="CX149" s="23"/>
      <c r="CY149" s="23"/>
      <c r="CZ149" s="23"/>
      <c r="DA149" s="23"/>
      <c r="DB149" s="23"/>
      <c r="DC149" s="2"/>
      <c r="DD149" s="2"/>
      <c r="DE149" s="2"/>
      <c r="DF149" s="2"/>
      <c r="DG149" s="2"/>
      <c r="DH149" s="2"/>
      <c r="DI149" s="2"/>
    </row>
    <row r="150" spans="5:113" ht="7.5" customHeight="1" hidden="1">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8"/>
      <c r="CS150" s="23"/>
      <c r="CT150" s="23"/>
      <c r="CU150" s="23"/>
      <c r="CV150" s="23"/>
      <c r="CW150" s="23"/>
      <c r="CX150" s="23"/>
      <c r="CY150" s="23"/>
      <c r="CZ150" s="23"/>
      <c r="DA150" s="23"/>
      <c r="DB150" s="23"/>
      <c r="DC150" s="2"/>
      <c r="DD150" s="2"/>
      <c r="DE150" s="2"/>
      <c r="DF150" s="2"/>
      <c r="DG150" s="2"/>
      <c r="DH150" s="2"/>
      <c r="DI150" s="2"/>
    </row>
    <row r="151" spans="5:113" ht="7.5" customHeight="1" hidden="1">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8"/>
      <c r="CS151" s="23"/>
      <c r="CT151" s="23"/>
      <c r="CU151" s="23"/>
      <c r="CV151" s="23"/>
      <c r="CW151" s="23"/>
      <c r="CX151" s="23"/>
      <c r="CY151" s="23"/>
      <c r="CZ151" s="23"/>
      <c r="DA151" s="23"/>
      <c r="DB151" s="23"/>
      <c r="DC151" s="2"/>
      <c r="DD151" s="2"/>
      <c r="DE151" s="2"/>
      <c r="DF151" s="2"/>
      <c r="DG151" s="2"/>
      <c r="DH151" s="2"/>
      <c r="DI151" s="2"/>
    </row>
    <row r="152" spans="5:113" ht="7.5" customHeight="1" hidden="1">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8"/>
      <c r="CS152" s="23"/>
      <c r="CT152" s="23"/>
      <c r="CU152" s="23"/>
      <c r="CV152" s="23"/>
      <c r="CW152" s="23"/>
      <c r="CX152" s="23"/>
      <c r="CY152" s="23"/>
      <c r="CZ152" s="23"/>
      <c r="DA152" s="23"/>
      <c r="DB152" s="23"/>
      <c r="DC152" s="2"/>
      <c r="DD152" s="2"/>
      <c r="DE152" s="2"/>
      <c r="DF152" s="2"/>
      <c r="DG152" s="2"/>
      <c r="DH152" s="2"/>
      <c r="DI152" s="2"/>
    </row>
    <row r="153" spans="5:113" ht="7.5" customHeight="1" hidden="1">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8"/>
      <c r="CS153" s="23"/>
      <c r="CT153" s="23"/>
      <c r="CU153" s="23"/>
      <c r="CV153" s="23"/>
      <c r="CW153" s="23"/>
      <c r="CX153" s="23"/>
      <c r="CY153" s="23"/>
      <c r="CZ153" s="23"/>
      <c r="DA153" s="23"/>
      <c r="DB153" s="23"/>
      <c r="DC153" s="2"/>
      <c r="DD153" s="2"/>
      <c r="DE153" s="2"/>
      <c r="DF153" s="2"/>
      <c r="DG153" s="2"/>
      <c r="DH153" s="2"/>
      <c r="DI153" s="2"/>
    </row>
    <row r="154" spans="5:113" ht="7.5" customHeight="1" hidden="1">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8"/>
      <c r="CS154" s="23"/>
      <c r="CT154" s="23"/>
      <c r="CU154" s="23"/>
      <c r="CV154" s="23"/>
      <c r="CW154" s="23"/>
      <c r="CX154" s="23"/>
      <c r="CY154" s="23"/>
      <c r="CZ154" s="23"/>
      <c r="DA154" s="23"/>
      <c r="DB154" s="23"/>
      <c r="DC154" s="2"/>
      <c r="DD154" s="2"/>
      <c r="DE154" s="2"/>
      <c r="DF154" s="2"/>
      <c r="DG154" s="2"/>
      <c r="DH154" s="2"/>
      <c r="DI154" s="2"/>
    </row>
    <row r="155" spans="5:113" ht="7.5" customHeight="1" hidden="1">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8"/>
      <c r="CS155" s="23"/>
      <c r="CT155" s="23"/>
      <c r="CU155" s="23"/>
      <c r="CV155" s="23"/>
      <c r="CW155" s="23"/>
      <c r="CX155" s="23"/>
      <c r="CY155" s="23"/>
      <c r="CZ155" s="23"/>
      <c r="DA155" s="23"/>
      <c r="DB155" s="23"/>
      <c r="DC155" s="2"/>
      <c r="DD155" s="2"/>
      <c r="DE155" s="2"/>
      <c r="DF155" s="2"/>
      <c r="DG155" s="2"/>
      <c r="DH155" s="2"/>
      <c r="DI155" s="2"/>
    </row>
    <row r="156" spans="5:113" ht="7.5" customHeight="1" hidden="1">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8"/>
      <c r="CS156" s="23"/>
      <c r="CT156" s="23"/>
      <c r="CU156" s="23"/>
      <c r="CV156" s="23"/>
      <c r="CW156" s="23"/>
      <c r="CX156" s="23"/>
      <c r="CY156" s="23"/>
      <c r="CZ156" s="23"/>
      <c r="DA156" s="23"/>
      <c r="DB156" s="23"/>
      <c r="DC156" s="2"/>
      <c r="DD156" s="2"/>
      <c r="DE156" s="2"/>
      <c r="DF156" s="2"/>
      <c r="DG156" s="2"/>
      <c r="DH156" s="2"/>
      <c r="DI156" s="2"/>
    </row>
    <row r="157" spans="5:113" ht="7.5" customHeight="1" hidden="1">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S157" s="23"/>
      <c r="CT157" s="23"/>
      <c r="CU157" s="23"/>
      <c r="CV157" s="23"/>
      <c r="CW157" s="23"/>
      <c r="CX157" s="23"/>
      <c r="CY157" s="23"/>
      <c r="CZ157" s="23"/>
      <c r="DA157" s="23"/>
      <c r="DB157" s="23"/>
      <c r="DC157" s="2"/>
      <c r="DD157" s="2"/>
      <c r="DE157" s="2"/>
      <c r="DF157" s="2"/>
      <c r="DG157" s="2"/>
      <c r="DH157" s="2"/>
      <c r="DI157" s="2"/>
    </row>
    <row r="158" spans="5:113" ht="7.5" customHeight="1" hidden="1">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S158" s="23"/>
      <c r="CT158" s="23"/>
      <c r="CU158" s="23"/>
      <c r="CV158" s="23"/>
      <c r="CW158" s="23"/>
      <c r="CX158" s="23"/>
      <c r="CY158" s="23"/>
      <c r="CZ158" s="23"/>
      <c r="DA158" s="23"/>
      <c r="DB158" s="23"/>
      <c r="DC158" s="2"/>
      <c r="DD158" s="2"/>
      <c r="DE158" s="2"/>
      <c r="DF158" s="2"/>
      <c r="DG158" s="2"/>
      <c r="DH158" s="2"/>
      <c r="DI158" s="2"/>
    </row>
    <row r="159" spans="5:113" ht="7.5" customHeight="1" hidden="1">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S159" s="23"/>
      <c r="CT159" s="23"/>
      <c r="CU159" s="23"/>
      <c r="CV159" s="23"/>
      <c r="CW159" s="23"/>
      <c r="CX159" s="23"/>
      <c r="CY159" s="23"/>
      <c r="CZ159" s="23"/>
      <c r="DA159" s="23"/>
      <c r="DB159" s="23"/>
      <c r="DC159" s="2"/>
      <c r="DD159" s="2"/>
      <c r="DE159" s="2"/>
      <c r="DF159" s="2"/>
      <c r="DG159" s="2"/>
      <c r="DH159" s="2"/>
      <c r="DI159" s="2"/>
    </row>
    <row r="160" spans="5:109" ht="7.5" customHeight="1" hidden="1">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S160" s="2"/>
      <c r="CT160" s="2"/>
      <c r="CU160" s="2"/>
      <c r="CV160" s="2"/>
      <c r="CW160" s="2"/>
      <c r="CX160" s="2"/>
      <c r="CY160" s="2"/>
      <c r="CZ160" s="2"/>
      <c r="DA160" s="2"/>
      <c r="DB160" s="2"/>
      <c r="DC160" s="2"/>
      <c r="DD160" s="2"/>
      <c r="DE160" s="2"/>
    </row>
    <row r="161" spans="5:109" ht="7.5" customHeight="1" hidden="1">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S161" s="2"/>
      <c r="CT161" s="2"/>
      <c r="CU161" s="2"/>
      <c r="CV161" s="2"/>
      <c r="CW161" s="2"/>
      <c r="CX161" s="2"/>
      <c r="CY161" s="2"/>
      <c r="CZ161" s="2"/>
      <c r="DA161" s="2"/>
      <c r="DB161" s="2"/>
      <c r="DC161" s="2"/>
      <c r="DD161" s="2"/>
      <c r="DE161" s="2"/>
    </row>
    <row r="162" spans="5:109" ht="7.5" customHeight="1" hidden="1">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S162" s="2"/>
      <c r="CT162" s="2"/>
      <c r="CU162" s="2"/>
      <c r="CV162" s="2"/>
      <c r="CW162" s="2"/>
      <c r="CX162" s="2"/>
      <c r="CY162" s="2"/>
      <c r="CZ162" s="2"/>
      <c r="DA162" s="2"/>
      <c r="DB162" s="2"/>
      <c r="DC162" s="2"/>
      <c r="DD162" s="2"/>
      <c r="DE162" s="2"/>
    </row>
    <row r="163" spans="5:109" ht="7.5" customHeight="1" hidden="1">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S163" s="2"/>
      <c r="CT163" s="2"/>
      <c r="CU163" s="2"/>
      <c r="CV163" s="2"/>
      <c r="CW163" s="2"/>
      <c r="CX163" s="2"/>
      <c r="CY163" s="2"/>
      <c r="CZ163" s="2"/>
      <c r="DA163" s="2"/>
      <c r="DB163" s="2"/>
      <c r="DC163" s="2"/>
      <c r="DD163" s="2"/>
      <c r="DE163" s="2"/>
    </row>
    <row r="164" spans="5:109" ht="7.5" customHeight="1" hidden="1">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S164" s="2"/>
      <c r="CT164" s="2"/>
      <c r="CU164" s="2"/>
      <c r="CV164" s="2"/>
      <c r="CW164" s="2"/>
      <c r="CX164" s="2"/>
      <c r="CY164" s="2"/>
      <c r="CZ164" s="2"/>
      <c r="DA164" s="2"/>
      <c r="DB164" s="2"/>
      <c r="DC164" s="2"/>
      <c r="DD164" s="2"/>
      <c r="DE164" s="2"/>
    </row>
    <row r="165" spans="5:109" ht="7.5" customHeight="1" hidden="1">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S165" s="2"/>
      <c r="CT165" s="2"/>
      <c r="CU165" s="2"/>
      <c r="CV165" s="2"/>
      <c r="CW165" s="2"/>
      <c r="CX165" s="2"/>
      <c r="CY165" s="2"/>
      <c r="CZ165" s="2"/>
      <c r="DA165" s="2"/>
      <c r="DB165" s="2"/>
      <c r="DC165" s="2"/>
      <c r="DD165" s="2"/>
      <c r="DE165" s="2"/>
    </row>
    <row r="166" spans="5:109" ht="7.5" customHeight="1" hidden="1">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S166" s="2"/>
      <c r="CT166" s="2"/>
      <c r="CU166" s="2"/>
      <c r="CV166" s="2"/>
      <c r="CW166" s="2"/>
      <c r="CX166" s="2"/>
      <c r="CY166" s="2"/>
      <c r="CZ166" s="2"/>
      <c r="DA166" s="2"/>
      <c r="DB166" s="2"/>
      <c r="DC166" s="2"/>
      <c r="DD166" s="2"/>
      <c r="DE166" s="2"/>
    </row>
    <row r="167" spans="5:109" ht="7.5" customHeight="1" hidden="1">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S167" s="2"/>
      <c r="CT167" s="2"/>
      <c r="CU167" s="2"/>
      <c r="CV167" s="2"/>
      <c r="CW167" s="2"/>
      <c r="CX167" s="2"/>
      <c r="CY167" s="2"/>
      <c r="CZ167" s="2"/>
      <c r="DA167" s="2"/>
      <c r="DB167" s="2"/>
      <c r="DC167" s="2"/>
      <c r="DD167" s="2"/>
      <c r="DE167" s="2"/>
    </row>
    <row r="168" spans="5:109" ht="7.5" customHeight="1" hidden="1">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S168" s="2"/>
      <c r="CT168" s="2"/>
      <c r="CU168" s="2"/>
      <c r="CV168" s="2"/>
      <c r="CW168" s="2"/>
      <c r="CX168" s="2"/>
      <c r="CY168" s="2"/>
      <c r="CZ168" s="2"/>
      <c r="DA168" s="2"/>
      <c r="DB168" s="2"/>
      <c r="DC168" s="2"/>
      <c r="DD168" s="2"/>
      <c r="DE168" s="2"/>
    </row>
    <row r="169" spans="5:109" ht="7.5" customHeight="1" hidden="1">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S169" s="2"/>
      <c r="CT169" s="2"/>
      <c r="CU169" s="2"/>
      <c r="CV169" s="2"/>
      <c r="CW169" s="2"/>
      <c r="CX169" s="2"/>
      <c r="CY169" s="2"/>
      <c r="CZ169" s="2"/>
      <c r="DA169" s="2"/>
      <c r="DB169" s="2"/>
      <c r="DC169" s="2"/>
      <c r="DD169" s="2"/>
      <c r="DE169" s="2"/>
    </row>
    <row r="170" spans="5:109" ht="7.5" customHeight="1" hidden="1">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S170" s="2"/>
      <c r="CT170" s="2"/>
      <c r="CU170" s="2"/>
      <c r="CV170" s="2"/>
      <c r="CW170" s="2"/>
      <c r="CX170" s="2"/>
      <c r="CY170" s="2"/>
      <c r="CZ170" s="2"/>
      <c r="DA170" s="2"/>
      <c r="DB170" s="2"/>
      <c r="DC170" s="2"/>
      <c r="DD170" s="2"/>
      <c r="DE170" s="2"/>
    </row>
    <row r="171" spans="5:109" ht="7.5" customHeight="1" hidden="1">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S171" s="2"/>
      <c r="CT171" s="2"/>
      <c r="CU171" s="2"/>
      <c r="CV171" s="2"/>
      <c r="CW171" s="2"/>
      <c r="CX171" s="2"/>
      <c r="CY171" s="2"/>
      <c r="CZ171" s="2"/>
      <c r="DA171" s="2"/>
      <c r="DB171" s="2"/>
      <c r="DC171" s="2"/>
      <c r="DD171" s="2"/>
      <c r="DE171" s="2"/>
    </row>
    <row r="172" spans="5:108" ht="7.5" customHeight="1" hidden="1">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S172" s="2"/>
      <c r="CT172" s="2"/>
      <c r="CU172" s="2"/>
      <c r="CV172" s="2"/>
      <c r="CW172" s="2"/>
      <c r="CX172" s="2"/>
      <c r="CY172" s="2"/>
      <c r="CZ172" s="2"/>
      <c r="DA172" s="2"/>
      <c r="DB172" s="2"/>
      <c r="DC172" s="2"/>
      <c r="DD172" s="2"/>
    </row>
    <row r="173" spans="5:106" ht="7.5" customHeight="1" hidden="1">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T173" s="2"/>
      <c r="CU173" s="2"/>
      <c r="CV173" s="2"/>
      <c r="CW173" s="2"/>
      <c r="CX173" s="2"/>
      <c r="CY173" s="2"/>
      <c r="CZ173" s="2"/>
      <c r="DA173" s="2"/>
      <c r="DB173" s="2"/>
    </row>
    <row r="174" spans="5:106" ht="7.5" customHeight="1" hidden="1">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T174" s="2"/>
      <c r="CU174" s="2"/>
      <c r="CV174" s="2"/>
      <c r="CW174" s="2"/>
      <c r="CX174" s="2"/>
      <c r="CY174" s="2"/>
      <c r="CZ174" s="2"/>
      <c r="DA174" s="2"/>
      <c r="DB174" s="2"/>
    </row>
    <row r="175" spans="5:106" ht="7.5" customHeight="1" hidden="1">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T175" s="2"/>
      <c r="CU175" s="2"/>
      <c r="CV175" s="2"/>
      <c r="CW175" s="2"/>
      <c r="CX175" s="2"/>
      <c r="CY175" s="2"/>
      <c r="CZ175" s="2"/>
      <c r="DA175" s="2"/>
      <c r="DB175" s="2"/>
    </row>
    <row r="176" spans="5:106" ht="7.5" customHeight="1" hidden="1">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T176" s="2"/>
      <c r="CU176" s="2"/>
      <c r="CV176" s="2"/>
      <c r="CW176" s="2"/>
      <c r="CX176" s="2"/>
      <c r="CY176" s="2"/>
      <c r="CZ176" s="2"/>
      <c r="DA176" s="2"/>
      <c r="DB176" s="2"/>
    </row>
    <row r="177" spans="5:106" ht="7.5" customHeight="1" hidden="1">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T177" s="2"/>
      <c r="CU177" s="2"/>
      <c r="CV177" s="2"/>
      <c r="CW177" s="2"/>
      <c r="CX177" s="2"/>
      <c r="CY177" s="2"/>
      <c r="CZ177" s="2"/>
      <c r="DA177" s="2"/>
      <c r="DB177" s="2"/>
    </row>
    <row r="178" spans="5:106" ht="7.5" customHeight="1" hidden="1">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T178" s="2"/>
      <c r="CU178" s="2"/>
      <c r="CV178" s="2"/>
      <c r="CW178" s="2"/>
      <c r="CX178" s="2"/>
      <c r="CY178" s="2"/>
      <c r="CZ178" s="2"/>
      <c r="DA178" s="2"/>
      <c r="DB178" s="2"/>
    </row>
    <row r="179" spans="5:106" ht="7.5" customHeight="1" hidden="1">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T179" s="2"/>
      <c r="CU179" s="2"/>
      <c r="CV179" s="2"/>
      <c r="CW179" s="2"/>
      <c r="CX179" s="2"/>
      <c r="CZ179" s="2"/>
      <c r="DA179" s="2"/>
      <c r="DB179" s="2"/>
    </row>
    <row r="180" spans="5:102" ht="7.5" customHeight="1" hidden="1">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T180" s="2"/>
      <c r="CU180" s="2"/>
      <c r="CV180" s="2"/>
      <c r="CX180" s="2"/>
    </row>
    <row r="181" spans="5:102" ht="7.5" customHeight="1" hidden="1">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T181" s="2"/>
      <c r="CU181" s="2"/>
      <c r="CV181" s="2"/>
      <c r="CX181" s="2"/>
    </row>
    <row r="182" spans="5:102" ht="7.5" customHeight="1" hidden="1">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T182" s="2"/>
      <c r="CU182" s="2"/>
      <c r="CV182" s="2"/>
      <c r="CX182" s="2"/>
    </row>
    <row r="183" spans="5:102" ht="7.5" customHeight="1" hidden="1">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U183" s="2"/>
      <c r="CV183" s="2"/>
      <c r="CX183" s="2"/>
    </row>
    <row r="184" spans="5:102" ht="7.5" customHeight="1" hidden="1">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V184" s="2"/>
      <c r="CX184" s="2"/>
    </row>
    <row r="185" spans="5:93" ht="7.5" customHeight="1" hidden="1">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row>
    <row r="186" spans="5:93" ht="7.5" customHeight="1" hidden="1">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row>
    <row r="187" spans="5:93" ht="7.5" customHeight="1" hidden="1">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row>
    <row r="188" spans="5:93" ht="7.5" customHeight="1" hidden="1">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row>
    <row r="189" spans="5:93" ht="7.5" customHeight="1" hidden="1">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row>
    <row r="190" spans="5:93" ht="7.5" customHeight="1" hidden="1">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row>
    <row r="191" spans="5:93" ht="7.5" customHeight="1" hidden="1">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row>
    <row r="192" spans="5:93" ht="7.5" customHeight="1" hidden="1">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row>
    <row r="193" spans="5:93" ht="7.5" customHeight="1" hidden="1">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row>
    <row r="194" spans="5:93" ht="7.5" customHeight="1" hidden="1">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row>
    <row r="195" spans="5:93" ht="7.5" customHeight="1" hidden="1">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row>
    <row r="196" spans="5:93" ht="7.5" customHeight="1" hidden="1">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row>
    <row r="197" spans="5:93" ht="7.5" customHeight="1" hidden="1">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row>
    <row r="198" spans="5:93" ht="7.5" customHeight="1" hidden="1">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row>
    <row r="199" spans="5:93" ht="7.5" customHeight="1" hidden="1">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row>
    <row r="200" spans="5:93" ht="7.5" customHeight="1" hidden="1">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row>
    <row r="201" spans="5:93" ht="7.5" customHeight="1" hidden="1">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row>
    <row r="202" spans="5:93" ht="7.5" customHeight="1" hidden="1">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row>
    <row r="203" spans="5:93" ht="7.5" customHeight="1" hidden="1">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row>
    <row r="204" spans="5:93" ht="7.5" customHeight="1" hidden="1">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row>
    <row r="205" spans="5:93" ht="7.5" customHeight="1" hidden="1">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row>
    <row r="206" spans="5:93" ht="7.5" customHeight="1" hidden="1">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row>
    <row r="207" spans="5:93" ht="7.5" customHeight="1" hidden="1">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row>
    <row r="208" spans="5:93" ht="7.5" customHeight="1" hidden="1">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row>
    <row r="209" spans="5:93" ht="7.5" customHeight="1" hidden="1">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row>
    <row r="210" spans="5:93" ht="7.5" customHeight="1" hidden="1">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row>
    <row r="211" spans="5:93" ht="7.5" customHeight="1" hidden="1">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row>
    <row r="212" spans="5:93" ht="7.5" customHeight="1" hidden="1">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row>
    <row r="213" spans="5:93" ht="7.5" customHeight="1" hidden="1">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row>
    <row r="214" spans="5:93" ht="7.5" customHeight="1" hidden="1">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row>
    <row r="215" spans="5:93" ht="7.5" customHeight="1" hidden="1">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row>
    <row r="216" spans="5:93" ht="7.5" customHeight="1" hidden="1">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row>
    <row r="217" spans="5:93" ht="7.5" customHeight="1" hidden="1">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row>
    <row r="218" spans="5:93" ht="7.5" customHeight="1" hidden="1">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row>
    <row r="219" spans="5:93" ht="7.5" customHeight="1" hidden="1">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row>
    <row r="220" spans="5:93" ht="7.5" customHeight="1" hidden="1">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row>
    <row r="221" spans="5:93" ht="7.5" customHeight="1" hidden="1">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row>
    <row r="222" spans="5:93" ht="7.5" customHeight="1" hidden="1">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row>
    <row r="223" spans="5:93" ht="7.5" customHeight="1" hidden="1">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row>
    <row r="224" spans="5:93" ht="7.5" customHeight="1" hidden="1">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row>
    <row r="225" spans="5:93" ht="7.5" customHeight="1" hidden="1">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row>
    <row r="226" spans="5:93" ht="7.5" customHeight="1" hidden="1">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row>
    <row r="227" spans="5:93" ht="7.5" customHeight="1" hidden="1">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row>
    <row r="228" spans="5:93" ht="7.5" customHeight="1" hidden="1">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row>
    <row r="229" spans="5:93" ht="7.5" customHeight="1" hidden="1">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row>
    <row r="230" spans="5:93" ht="7.5" customHeight="1" hidden="1">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row>
    <row r="231" spans="5:93" ht="7.5" customHeight="1" hidden="1">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row>
    <row r="232" spans="5:93" ht="7.5" customHeight="1" hidden="1">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row>
    <row r="233" spans="5:93" ht="7.5" customHeight="1" hidden="1">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row>
    <row r="234" spans="5:93" ht="7.5" customHeight="1" hidden="1">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row>
    <row r="235" spans="5:93" ht="7.5" customHeight="1" hidden="1">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row>
    <row r="236" spans="5:93" ht="7.5" customHeight="1" hidden="1">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row>
    <row r="237" spans="5:93" ht="7.5" customHeight="1" hidden="1">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row>
    <row r="238" spans="5:93" ht="7.5" customHeight="1" hidden="1">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row>
    <row r="239" spans="5:93" ht="7.5" customHeight="1" hidden="1">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row>
    <row r="240" spans="5:93" ht="7.5" customHeight="1" hidden="1">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row>
    <row r="241" spans="5:93" ht="7.5" customHeight="1" hidden="1">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row>
    <row r="242" spans="5:93" ht="7.5" customHeight="1" hidden="1">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row>
    <row r="243" spans="5:93" ht="7.5" customHeight="1" hidden="1">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row>
    <row r="244" spans="5:93" ht="7.5" customHeight="1" hidden="1">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row>
    <row r="245" spans="5:93" ht="7.5" customHeight="1" hidden="1">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row>
    <row r="246" spans="5:93" ht="7.5" customHeight="1" hidden="1">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row>
    <row r="247" spans="5:93" ht="7.5" customHeight="1" hidden="1">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row>
    <row r="248" spans="5:93" ht="7.5" customHeight="1" hidden="1">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row>
    <row r="249" spans="5:93" ht="7.5" customHeight="1" hidden="1">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row>
    <row r="250" spans="5:93" ht="7.5" customHeight="1" hidden="1">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row>
    <row r="251" spans="5:93" ht="7.5" customHeight="1" hidden="1">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row>
    <row r="252" spans="5:93" ht="7.5" customHeight="1" hidden="1">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row>
    <row r="253" spans="5:93" ht="7.5" customHeight="1" hidden="1">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row>
    <row r="254" spans="5:93" ht="7.5" customHeight="1" hidden="1">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row>
    <row r="255" spans="5:93" ht="7.5" customHeight="1" hidden="1">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row>
    <row r="256" spans="5:93" ht="7.5" customHeight="1" hidden="1">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row>
    <row r="257" spans="5:93" ht="7.5" customHeight="1" hidden="1">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row>
    <row r="258" spans="5:93" ht="7.5" customHeight="1" hidden="1">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row>
    <row r="259" spans="5:93" ht="7.5" customHeight="1" hidden="1">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row>
    <row r="260" spans="5:93" ht="7.5" customHeight="1" hidden="1">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row>
    <row r="261" spans="5:93" ht="7.5" customHeight="1" hidden="1">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row>
    <row r="262" spans="5:93" ht="7.5" customHeight="1" hidden="1">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row>
    <row r="263" spans="5:93" ht="7.5" customHeight="1" hidden="1">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row>
    <row r="264" spans="5:93" ht="7.5" customHeight="1" hidden="1">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row>
    <row r="265" spans="5:93" ht="7.5" customHeight="1" hidden="1">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row>
    <row r="266" spans="5:93" ht="7.5" customHeight="1" hidden="1">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row>
    <row r="267" spans="5:93" ht="7.5" customHeight="1" hidden="1">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row>
    <row r="268" spans="5:93" ht="7.5" customHeight="1" hidden="1">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row>
    <row r="269" spans="5:93" ht="7.5" customHeight="1" hidden="1">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row>
    <row r="270" spans="5:93" ht="7.5" customHeight="1" hidden="1">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row>
    <row r="271" spans="5:93" ht="7.5" customHeight="1" hidden="1">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row>
    <row r="272" spans="5:93" ht="7.5" customHeight="1" hidden="1">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row>
    <row r="273" spans="5:93" ht="7.5" customHeight="1" hidden="1">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row>
    <row r="274" spans="5:93" ht="7.5" customHeight="1" hidden="1">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row>
    <row r="275" spans="5:93" ht="7.5" customHeight="1" hidden="1">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row>
    <row r="276" spans="5:93" ht="7.5" customHeight="1" hidden="1">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row>
    <row r="277" spans="5:93" ht="7.5" customHeight="1" hidden="1">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row>
    <row r="278" spans="5:93" ht="7.5" customHeight="1" hidden="1">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row>
    <row r="279" spans="5:93" ht="7.5" customHeight="1" hidden="1">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row>
    <row r="280" spans="5:93" ht="7.5" customHeight="1" hidden="1">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row>
    <row r="281" spans="5:93" ht="7.5" customHeight="1" hidden="1">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row>
    <row r="282" spans="5:93" ht="7.5" customHeight="1" hidden="1">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row>
    <row r="283" spans="5:93" ht="7.5" customHeight="1" hidden="1">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row>
    <row r="284" spans="5:93" ht="7.5" customHeight="1" hidden="1">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row>
    <row r="285" spans="5:93" ht="7.5" customHeight="1" hidden="1">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row>
    <row r="286" spans="5:93" ht="7.5" customHeight="1" hidden="1">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row>
    <row r="287" spans="5:93" ht="7.5" customHeight="1" hidden="1">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row>
    <row r="288" spans="5:93" ht="7.5" customHeight="1" hidden="1">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row>
    <row r="289" spans="5:93" ht="7.5" customHeight="1" hidden="1">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row>
    <row r="290" spans="5:93" ht="7.5" customHeight="1" hidden="1">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row>
    <row r="291" spans="5:93" ht="7.5" customHeight="1" hidden="1">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row>
    <row r="292" spans="5:93" ht="7.5" customHeight="1" hidden="1">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row>
    <row r="293" spans="5:93" ht="7.5" customHeight="1" hidden="1">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row>
    <row r="294" spans="5:93" ht="7.5" customHeight="1" hidden="1">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row>
    <row r="295" spans="5:93" ht="7.5" customHeight="1" hidden="1">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row>
    <row r="296" spans="5:93" ht="7.5" customHeight="1" hidden="1">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row>
    <row r="297" spans="5:93" ht="7.5" customHeight="1" hidden="1">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row>
    <row r="298" spans="5:93" ht="7.5" customHeight="1" hidden="1">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row>
    <row r="299" spans="5:93" ht="7.5" customHeight="1" hidden="1">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row>
    <row r="300" spans="5:93" ht="7.5" customHeight="1" hidden="1">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row>
    <row r="301" spans="5:93" ht="7.5" customHeight="1" hidden="1">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row>
    <row r="302" spans="5:93" ht="7.5" customHeight="1" hidden="1">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row>
    <row r="303" spans="5:93" ht="7.5" customHeight="1" hidden="1">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row>
    <row r="304" spans="5:93" ht="7.5" customHeight="1" hidden="1">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row>
    <row r="305" spans="5:93" ht="7.5" customHeight="1" hidden="1">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row>
    <row r="306" spans="5:93" ht="7.5" customHeight="1" hidden="1">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row>
    <row r="307" spans="5:93" ht="7.5" customHeight="1" hidden="1">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row>
    <row r="308" ht="7.5" customHeight="1" hidden="1"/>
    <row r="309" ht="7.5" customHeight="1" hidden="1"/>
    <row r="310" ht="7.5" customHeight="1" hidden="1"/>
    <row r="311" ht="7.5" customHeight="1" hidden="1"/>
    <row r="312" ht="7.5" customHeight="1" hidden="1"/>
    <row r="313" ht="7.5" customHeight="1" hidden="1"/>
    <row r="314" ht="7.5" customHeight="1" hidden="1"/>
    <row r="315" ht="7.5" customHeight="1" hidden="1"/>
    <row r="316" ht="7.5" customHeight="1" hidden="1"/>
    <row r="317" ht="7.5" customHeight="1" hidden="1"/>
    <row r="318" ht="7.5" customHeight="1" hidden="1"/>
    <row r="319" ht="7.5" customHeight="1" hidden="1"/>
    <row r="320" ht="7.5" customHeight="1" hidden="1"/>
    <row r="321" ht="7.5" customHeight="1" hidden="1"/>
    <row r="322" ht="7.5" customHeight="1" hidden="1"/>
    <row r="323" ht="7.5" customHeight="1" hidden="1"/>
    <row r="324" ht="7.5" customHeight="1" hidden="1"/>
    <row r="325" ht="7.5" customHeight="1" hidden="1"/>
    <row r="326" ht="7.5" customHeight="1" hidden="1"/>
    <row r="327" ht="7.5" customHeight="1" hidden="1"/>
    <row r="328" ht="7.5" customHeight="1" hidden="1"/>
    <row r="329" ht="7.5" customHeight="1" hidden="1"/>
    <row r="330" ht="7.5" customHeight="1" hidden="1"/>
    <row r="331" ht="7.5" customHeight="1" hidden="1"/>
    <row r="332" ht="7.5" customHeight="1" hidden="1"/>
    <row r="333" ht="7.5" customHeight="1" hidden="1"/>
    <row r="334" ht="15" customHeight="1" hidden="1"/>
    <row r="335" ht="15" customHeight="1" hidden="1"/>
    <row r="336" ht="15" customHeight="1" hidden="1"/>
    <row r="337" ht="15" customHeight="1" hidden="1"/>
    <row r="338" ht="15" customHeight="1" hidden="1"/>
    <row r="339" ht="15" customHeight="1" hidden="1"/>
    <row r="340" ht="15" customHeight="1" hidden="1"/>
    <row r="341" ht="15" customHeight="1" hidden="1"/>
    <row r="342" ht="15" customHeight="1" hidden="1"/>
    <row r="343" ht="15" customHeight="1" hidden="1"/>
    <row r="344" ht="15" customHeight="1" hidden="1"/>
    <row r="345" ht="15" customHeight="1" hidden="1"/>
    <row r="346" ht="15" customHeight="1" hidden="1"/>
    <row r="347" ht="15" customHeight="1" hidden="1"/>
    <row r="348" ht="15" customHeight="1" hidden="1"/>
    <row r="349" ht="15" customHeight="1" hidden="1"/>
    <row r="350" ht="15" customHeight="1" hidden="1"/>
    <row r="351" ht="15" customHeight="1" hidden="1"/>
    <row r="352" ht="15" customHeight="1" hidden="1"/>
    <row r="353" ht="15" customHeight="1" hidden="1"/>
    <row r="354" ht="15" customHeight="1" hidden="1"/>
    <row r="355" ht="15" customHeight="1" hidden="1"/>
    <row r="356" ht="15" customHeight="1" hidden="1"/>
    <row r="357" ht="15" customHeight="1" hidden="1"/>
    <row r="358" ht="15" customHeight="1" hidden="1"/>
    <row r="359" ht="15" customHeight="1" hidden="1"/>
    <row r="360" ht="15" customHeight="1" hidden="1"/>
    <row r="361" ht="15" customHeight="1" hidden="1"/>
    <row r="362" ht="15" customHeight="1" hidden="1"/>
    <row r="363" ht="15" customHeight="1" hidden="1"/>
    <row r="364" ht="15" customHeight="1" hidden="1"/>
    <row r="365" ht="15" customHeight="1" hidden="1"/>
    <row r="366" ht="15" customHeight="1" hidden="1"/>
    <row r="367" ht="15" customHeight="1" hidden="1"/>
    <row r="368" ht="15" customHeight="1" hidden="1"/>
    <row r="369" ht="15" customHeight="1" hidden="1"/>
    <row r="370" ht="15" customHeight="1" hidden="1"/>
    <row r="371" ht="15" customHeight="1" hidden="1"/>
    <row r="372" ht="15" customHeight="1" hidden="1"/>
    <row r="373" ht="15" customHeight="1" hidden="1"/>
    <row r="374" ht="15" customHeight="1" hidden="1"/>
    <row r="375" ht="15" customHeight="1" hidden="1"/>
    <row r="376" ht="15" customHeight="1" hidden="1"/>
    <row r="377" ht="15" customHeight="1" hidden="1"/>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row r="389" ht="15" customHeight="1" hidden="1"/>
    <row r="390" ht="15" customHeight="1" hidden="1"/>
    <row r="391" ht="15" customHeight="1" hidden="1"/>
    <row r="392" ht="15" customHeight="1" hidden="1"/>
    <row r="393" ht="15" customHeight="1" hidden="1"/>
    <row r="394" ht="15" customHeight="1" hidden="1"/>
    <row r="395" ht="15" customHeight="1" hidden="1"/>
    <row r="396" ht="15" customHeight="1" hidden="1"/>
    <row r="397" ht="15" customHeight="1" hidden="1"/>
    <row r="398" ht="15" customHeight="1" hidden="1"/>
    <row r="399" ht="15" customHeight="1" hidden="1"/>
    <row r="400" ht="15" customHeight="1" hidden="1"/>
    <row r="401" ht="15" customHeight="1" hidden="1"/>
    <row r="402" ht="15" customHeight="1" hidden="1"/>
    <row r="403" ht="7.5" customHeight="1" hidden="1"/>
    <row r="404" ht="7.5" customHeight="1" hidden="1"/>
    <row r="405" ht="7.5" customHeight="1" hidden="1"/>
    <row r="406" ht="7.5" customHeight="1" hidden="1"/>
    <row r="407" ht="7.5" customHeight="1" hidden="1"/>
    <row r="408" ht="7.5" customHeight="1" hidden="1"/>
    <row r="409" ht="7.5" customHeight="1" hidden="1"/>
    <row r="410" ht="7.5" customHeight="1" hidden="1"/>
    <row r="411" ht="7.5" customHeight="1" hidden="1"/>
    <row r="412" ht="7.5" customHeight="1" hidden="1"/>
    <row r="413" ht="7.5" customHeight="1" hidden="1"/>
    <row r="414" ht="7.5" customHeight="1" hidden="1"/>
    <row r="415" ht="7.5" customHeight="1" hidden="1"/>
    <row r="416" ht="7.5" customHeight="1" hidden="1"/>
    <row r="417" ht="7.5" customHeight="1" hidden="1"/>
    <row r="418" ht="7.5" customHeight="1" hidden="1"/>
    <row r="419" ht="7.5" customHeight="1" hidden="1"/>
    <row r="420" ht="7.5" customHeight="1" hidden="1"/>
    <row r="421" ht="7.5" customHeight="1" hidden="1"/>
    <row r="422" ht="7.5" customHeight="1" hidden="1"/>
    <row r="423" ht="7.5" customHeight="1" hidden="1"/>
    <row r="424" ht="7.5" customHeight="1" hidden="1"/>
    <row r="425" ht="7.5" customHeight="1" hidden="1"/>
    <row r="426" ht="7.5" customHeight="1" hidden="1"/>
    <row r="427" ht="7.5" customHeight="1" hidden="1"/>
    <row r="428" ht="7.5" customHeight="1" hidden="1"/>
    <row r="429" ht="7.5" customHeight="1" hidden="1"/>
    <row r="430" ht="7.5" customHeight="1" hidden="1"/>
    <row r="431" ht="7.5" customHeight="1" hidden="1"/>
    <row r="432" ht="7.5" customHeight="1" hidden="1"/>
    <row r="433" ht="7.5" customHeight="1" hidden="1"/>
    <row r="434" ht="7.5" customHeight="1" hidden="1"/>
    <row r="435" ht="7.5" customHeight="1" hidden="1"/>
    <row r="436" ht="7.5" customHeight="1" hidden="1"/>
    <row r="437" ht="7.5" customHeight="1" hidden="1"/>
    <row r="438" ht="7.5" customHeight="1" hidden="1"/>
    <row r="439" ht="7.5" customHeight="1" hidden="1"/>
    <row r="440" ht="7.5" customHeight="1" hidden="1"/>
    <row r="441" ht="7.5" customHeight="1" hidden="1"/>
    <row r="442" ht="7.5" customHeight="1" hidden="1"/>
    <row r="443" ht="7.5" customHeight="1" hidden="1"/>
    <row r="444" ht="7.5" customHeight="1" hidden="1"/>
    <row r="445" ht="7.5" customHeight="1" hidden="1"/>
    <row r="446" ht="7.5" customHeight="1" hidden="1"/>
    <row r="447" ht="7.5" customHeight="1" hidden="1"/>
    <row r="448" ht="7.5" customHeight="1" hidden="1"/>
    <row r="449" ht="7.5" customHeight="1" hidden="1"/>
    <row r="450" ht="7.5" customHeight="1" hidden="1"/>
    <row r="451" ht="7.5" customHeight="1" hidden="1"/>
    <row r="452" ht="7.5" customHeight="1" hidden="1"/>
    <row r="453" ht="7.5" customHeight="1" hidden="1"/>
    <row r="454" ht="7.5" customHeight="1" hidden="1"/>
    <row r="455" ht="7.5" customHeight="1" hidden="1"/>
    <row r="456" ht="7.5" customHeight="1" hidden="1"/>
    <row r="457" ht="7.5" customHeight="1" hidden="1"/>
    <row r="458" ht="7.5" customHeight="1" hidden="1"/>
    <row r="459" ht="7.5" customHeight="1" hidden="1"/>
    <row r="460" ht="7.5" customHeight="1" hidden="1"/>
    <row r="461" ht="7.5" customHeight="1" hidden="1"/>
    <row r="462" ht="7.5" customHeight="1" hidden="1"/>
    <row r="463" ht="7.5" customHeight="1" hidden="1"/>
    <row r="464" ht="7.5" customHeight="1" hidden="1"/>
    <row r="465" ht="7.5" customHeight="1" hidden="1"/>
    <row r="466" ht="7.5" customHeight="1" hidden="1"/>
    <row r="467" ht="7.5" customHeight="1" hidden="1"/>
    <row r="468" ht="7.5" customHeight="1" hidden="1"/>
    <row r="469" ht="7.5" customHeight="1" hidden="1"/>
    <row r="470" ht="7.5" customHeight="1" hidden="1"/>
    <row r="471" ht="7.5" customHeight="1" hidden="1"/>
    <row r="472" ht="7.5" customHeight="1" hidden="1"/>
    <row r="473" ht="7.5" customHeight="1" hidden="1"/>
    <row r="474" ht="7.5" customHeight="1" hidden="1"/>
    <row r="475" ht="7.5" customHeight="1" hidden="1"/>
    <row r="476" ht="7.5" customHeight="1" hidden="1"/>
    <row r="477" ht="7.5" customHeight="1" hidden="1"/>
    <row r="478" ht="7.5" customHeight="1" hidden="1"/>
    <row r="479" ht="7.5" customHeight="1" hidden="1"/>
    <row r="480" ht="7.5" customHeight="1" hidden="1"/>
    <row r="481" ht="7.5" customHeight="1" hidden="1"/>
    <row r="482" ht="7.5" customHeight="1" hidden="1"/>
    <row r="483" ht="7.5" customHeight="1" hidden="1"/>
    <row r="484" ht="7.5" customHeight="1" hidden="1"/>
    <row r="485" ht="7.5" customHeight="1" hidden="1"/>
    <row r="486" ht="7.5" customHeight="1" hidden="1"/>
    <row r="487" ht="7.5" customHeight="1" hidden="1"/>
    <row r="488" ht="7.5" customHeight="1" hidden="1"/>
    <row r="489" ht="7.5" customHeight="1" hidden="1"/>
    <row r="490" ht="7.5" customHeight="1" hidden="1"/>
    <row r="491" ht="7.5" customHeight="1" hidden="1"/>
    <row r="492" ht="7.5" customHeight="1" hidden="1"/>
    <row r="493" ht="7.5" customHeight="1" hidden="1"/>
    <row r="494" ht="7.5" customHeight="1" hidden="1"/>
    <row r="495" ht="7.5" customHeight="1" hidden="1"/>
    <row r="496" ht="7.5" customHeight="1" hidden="1"/>
    <row r="497" ht="7.5" customHeight="1" hidden="1"/>
    <row r="498" ht="7.5" customHeight="1" hidden="1"/>
    <row r="499" ht="7.5" customHeight="1" hidden="1"/>
    <row r="500" ht="7.5" customHeight="1" hidden="1"/>
    <row r="501" ht="7.5" customHeight="1" hidden="1"/>
    <row r="502" ht="7.5" customHeight="1" hidden="1"/>
    <row r="503" ht="7.5" customHeight="1" hidden="1"/>
    <row r="504" ht="7.5" customHeight="1" hidden="1"/>
    <row r="505" ht="7.5" customHeight="1" hidden="1"/>
    <row r="506" ht="7.5" customHeight="1" hidden="1"/>
    <row r="507" ht="7.5" customHeight="1" hidden="1"/>
    <row r="508" ht="7.5" customHeight="1" hidden="1"/>
    <row r="509" ht="7.5" customHeight="1" hidden="1"/>
    <row r="510" ht="7.5" customHeight="1" hidden="1"/>
    <row r="511" ht="7.5" customHeight="1" hidden="1"/>
    <row r="512" ht="7.5" customHeight="1" hidden="1"/>
    <row r="513" ht="7.5" customHeight="1" hidden="1"/>
    <row r="514" ht="7.5" customHeight="1" hidden="1"/>
    <row r="515" ht="7.5" customHeight="1" hidden="1"/>
    <row r="516" ht="7.5" customHeight="1" hidden="1"/>
    <row r="517" ht="7.5" customHeight="1" hidden="1"/>
    <row r="518" ht="7.5" customHeight="1" hidden="1"/>
    <row r="519" ht="7.5" customHeight="1" hidden="1"/>
    <row r="520" ht="7.5" customHeight="1" hidden="1"/>
    <row r="521" ht="7.5" customHeight="1" hidden="1"/>
    <row r="522" ht="7.5" customHeight="1" hidden="1"/>
    <row r="523" ht="7.5" customHeight="1" hidden="1"/>
    <row r="524" ht="7.5" customHeight="1" hidden="1"/>
    <row r="525" ht="7.5" customHeight="1" hidden="1"/>
    <row r="526" ht="7.5" customHeight="1" hidden="1"/>
    <row r="527" ht="7.5" customHeight="1" hidden="1"/>
    <row r="528" ht="7.5" customHeight="1" hidden="1"/>
    <row r="529" ht="7.5" customHeight="1" hidden="1"/>
    <row r="530" ht="7.5" customHeight="1" hidden="1"/>
    <row r="531" ht="7.5" customHeight="1" hidden="1"/>
    <row r="532" ht="7.5" customHeight="1" hidden="1"/>
    <row r="533" ht="7.5" customHeight="1" hidden="1"/>
    <row r="534" ht="7.5" customHeight="1" hidden="1"/>
    <row r="535" ht="7.5" customHeight="1" hidden="1"/>
    <row r="536" ht="7.5" customHeight="1" hidden="1"/>
    <row r="537" ht="7.5" customHeight="1" hidden="1"/>
    <row r="538" ht="7.5" customHeight="1" hidden="1"/>
    <row r="539" ht="7.5" customHeight="1" hidden="1"/>
    <row r="540" ht="7.5" customHeight="1" hidden="1"/>
    <row r="541" ht="7.5" customHeight="1" hidden="1"/>
    <row r="542" ht="7.5" customHeight="1" hidden="1"/>
    <row r="543" ht="7.5" customHeight="1" hidden="1"/>
    <row r="544" ht="7.5" customHeight="1" hidden="1"/>
    <row r="545" ht="7.5" customHeight="1" hidden="1"/>
    <row r="546" ht="7.5" customHeight="1" hidden="1"/>
    <row r="547" ht="7.5" customHeight="1" hidden="1"/>
    <row r="548" ht="7.5" customHeight="1" hidden="1"/>
    <row r="549" ht="7.5" customHeight="1" hidden="1"/>
    <row r="550" ht="7.5" customHeight="1" hidden="1"/>
    <row r="551" ht="7.5" customHeight="1" hidden="1"/>
    <row r="552" ht="7.5" customHeight="1" hidden="1"/>
    <row r="553" ht="7.5" customHeight="1" hidden="1"/>
    <row r="554" ht="7.5" customHeight="1" hidden="1"/>
    <row r="555" ht="7.5" customHeight="1" hidden="1"/>
    <row r="556" ht="7.5" customHeight="1" hidden="1"/>
    <row r="557" ht="7.5" customHeight="1" hidden="1"/>
    <row r="558" ht="7.5" customHeight="1" hidden="1"/>
    <row r="559" ht="7.5" customHeight="1" hidden="1"/>
    <row r="560" ht="7.5" customHeight="1" hidden="1"/>
    <row r="561" ht="7.5" customHeight="1" hidden="1"/>
    <row r="562" ht="7.5" customHeight="1" hidden="1"/>
    <row r="563" ht="7.5" customHeight="1" hidden="1"/>
    <row r="564" ht="7.5" customHeight="1" hidden="1"/>
    <row r="565" ht="7.5" customHeight="1" hidden="1"/>
    <row r="566" ht="7.5" customHeight="1" hidden="1"/>
    <row r="567" ht="7.5" customHeight="1" hidden="1"/>
    <row r="568" ht="7.5" customHeight="1" hidden="1"/>
    <row r="569" ht="7.5" customHeight="1" hidden="1"/>
    <row r="570" ht="7.5" customHeight="1" hidden="1"/>
    <row r="571" ht="7.5" customHeight="1" hidden="1"/>
    <row r="572" ht="7.5" customHeight="1" hidden="1"/>
    <row r="573" ht="7.5" customHeight="1" hidden="1"/>
    <row r="574" ht="7.5" customHeight="1" hidden="1"/>
    <row r="575" ht="7.5" customHeight="1" hidden="1"/>
    <row r="576" ht="7.5" customHeight="1" hidden="1"/>
    <row r="577" ht="7.5" customHeight="1" hidden="1"/>
    <row r="578" ht="7.5" customHeight="1" hidden="1"/>
    <row r="579" ht="7.5" customHeight="1" hidden="1"/>
    <row r="580" ht="7.5" customHeight="1" hidden="1"/>
    <row r="581" ht="7.5" customHeight="1" hidden="1"/>
    <row r="582" ht="7.5" customHeight="1" hidden="1"/>
    <row r="583" ht="7.5" customHeight="1" hidden="1"/>
    <row r="584" ht="7.5" customHeight="1" hidden="1"/>
    <row r="585" ht="7.5" customHeight="1" hidden="1"/>
    <row r="586" ht="7.5" customHeight="1" hidden="1"/>
    <row r="587" ht="7.5" customHeight="1" hidden="1"/>
    <row r="588" ht="7.5" customHeight="1" hidden="1"/>
    <row r="589" ht="7.5" customHeight="1" hidden="1"/>
    <row r="590" ht="7.5" customHeight="1" hidden="1"/>
    <row r="591" ht="7.5" customHeight="1" hidden="1"/>
    <row r="592" ht="7.5" customHeight="1" hidden="1"/>
    <row r="593" ht="7.5" customHeight="1" hidden="1"/>
    <row r="594" ht="7.5" customHeight="1" hidden="1"/>
    <row r="595" ht="7.5" customHeight="1" hidden="1"/>
    <row r="596" ht="7.5" customHeight="1" hidden="1"/>
    <row r="597" ht="7.5" customHeight="1" hidden="1"/>
    <row r="598" ht="7.5" customHeight="1" hidden="1"/>
    <row r="599" ht="7.5" customHeight="1" hidden="1"/>
    <row r="600" ht="7.5" customHeight="1" hidden="1"/>
    <row r="601" ht="7.5" customHeight="1" hidden="1"/>
    <row r="602" ht="7.5" customHeight="1" hidden="1"/>
    <row r="603" ht="7.5" customHeight="1" hidden="1"/>
    <row r="604" ht="7.5" customHeight="1" hidden="1"/>
    <row r="605" ht="7.5" customHeight="1" hidden="1"/>
    <row r="606" ht="7.5" customHeight="1" hidden="1"/>
    <row r="607" ht="7.5" customHeight="1" hidden="1"/>
    <row r="608" ht="7.5" customHeight="1" hidden="1"/>
    <row r="609" ht="7.5" customHeight="1" hidden="1"/>
    <row r="610" ht="7.5" customHeight="1" hidden="1"/>
    <row r="611" ht="7.5" customHeight="1" hidden="1"/>
    <row r="612" ht="7.5" customHeight="1" hidden="1"/>
    <row r="613" ht="7.5" customHeight="1" hidden="1"/>
    <row r="614" ht="7.5" customHeight="1" hidden="1"/>
    <row r="615" ht="7.5" customHeight="1" hidden="1"/>
    <row r="616" ht="7.5" customHeight="1" hidden="1"/>
    <row r="617" ht="7.5" customHeight="1" hidden="1"/>
    <row r="618" ht="7.5" customHeight="1" hidden="1"/>
    <row r="619" ht="7.5" customHeight="1" hidden="1"/>
    <row r="620" ht="7.5" customHeight="1" hidden="1"/>
    <row r="621" ht="7.5" customHeight="1" hidden="1"/>
    <row r="622" ht="7.5" customHeight="1" hidden="1"/>
    <row r="623" ht="7.5" customHeight="1" hidden="1"/>
    <row r="624" ht="7.5" customHeight="1" hidden="1"/>
    <row r="625" ht="7.5" customHeight="1" hidden="1"/>
    <row r="626" ht="7.5" customHeight="1" hidden="1"/>
    <row r="627" ht="7.5" customHeight="1" hidden="1"/>
    <row r="628" ht="7.5" customHeight="1" hidden="1"/>
    <row r="629" ht="7.5" customHeight="1" hidden="1"/>
    <row r="630" ht="7.5" customHeight="1" hidden="1"/>
    <row r="631" ht="7.5" customHeight="1" hidden="1"/>
    <row r="632" ht="7.5" customHeight="1" hidden="1"/>
    <row r="633" ht="7.5" customHeight="1" hidden="1"/>
    <row r="634" ht="7.5" customHeight="1" hidden="1"/>
    <row r="635" ht="7.5" customHeight="1" hidden="1"/>
    <row r="636" ht="7.5" customHeight="1" hidden="1"/>
    <row r="637" ht="7.5" customHeight="1" hidden="1"/>
    <row r="638" ht="7.5" customHeight="1" hidden="1"/>
    <row r="639" ht="7.5" customHeight="1" hidden="1"/>
    <row r="640" ht="7.5" customHeight="1" hidden="1"/>
    <row r="641" ht="7.5" customHeight="1" hidden="1"/>
    <row r="642" ht="7.5" customHeight="1" hidden="1"/>
    <row r="643" ht="7.5" customHeight="1" hidden="1"/>
    <row r="644" ht="7.5" customHeight="1" hidden="1"/>
    <row r="645" ht="7.5" customHeight="1" hidden="1"/>
    <row r="646" ht="7.5" customHeight="1" hidden="1"/>
    <row r="647" ht="7.5" customHeight="1" hidden="1"/>
    <row r="648" ht="7.5" customHeight="1" hidden="1"/>
    <row r="649" ht="7.5" customHeight="1" hidden="1"/>
    <row r="650" ht="7.5" customHeight="1" hidden="1"/>
    <row r="651" ht="7.5" customHeight="1" hidden="1"/>
    <row r="652" ht="7.5" customHeight="1" hidden="1"/>
    <row r="653" ht="7.5" customHeight="1" hidden="1"/>
    <row r="654" ht="7.5" customHeight="1" hidden="1"/>
    <row r="655" ht="7.5" customHeight="1" hidden="1"/>
    <row r="656" ht="7.5" customHeight="1" hidden="1"/>
    <row r="657" ht="7.5" customHeight="1" hidden="1"/>
    <row r="658" ht="7.5" customHeight="1" hidden="1"/>
    <row r="659" ht="7.5" customHeight="1" hidden="1"/>
    <row r="660" ht="7.5" customHeight="1" hidden="1"/>
    <row r="661" ht="7.5" customHeight="1" hidden="1"/>
    <row r="662" ht="7.5" customHeight="1" hidden="1"/>
    <row r="663" ht="7.5" customHeight="1" hidden="1"/>
    <row r="664" ht="7.5" customHeight="1" hidden="1"/>
    <row r="665" ht="7.5" customHeight="1" hidden="1"/>
    <row r="666" ht="7.5" customHeight="1" hidden="1"/>
    <row r="667" ht="7.5" customHeight="1" hidden="1"/>
    <row r="668" ht="7.5" customHeight="1" hidden="1"/>
    <row r="669" ht="7.5" customHeight="1" hidden="1"/>
    <row r="670" ht="7.5" customHeight="1" hidden="1"/>
    <row r="671" ht="7.5" customHeight="1" hidden="1"/>
    <row r="672" ht="7.5" customHeight="1" hidden="1"/>
    <row r="673" ht="7.5" customHeight="1" hidden="1"/>
    <row r="674" ht="7.5" customHeight="1" hidden="1"/>
    <row r="675" ht="7.5" customHeight="1" hidden="1"/>
    <row r="676" ht="7.5" customHeight="1" hidden="1"/>
    <row r="677" ht="7.5" customHeight="1" hidden="1"/>
    <row r="678" ht="7.5" customHeight="1" hidden="1"/>
    <row r="679" ht="7.5" customHeight="1" hidden="1"/>
    <row r="680" ht="7.5" customHeight="1" hidden="1"/>
    <row r="681" ht="7.5" customHeight="1" hidden="1"/>
    <row r="682" ht="7.5" customHeight="1" hidden="1"/>
    <row r="683" ht="7.5" customHeight="1" hidden="1"/>
    <row r="684" ht="7.5" customHeight="1" hidden="1"/>
    <row r="685" ht="7.5" customHeight="1" hidden="1"/>
    <row r="686" ht="7.5" customHeight="1" hidden="1"/>
    <row r="687" ht="7.5" customHeight="1" hidden="1"/>
    <row r="688" ht="7.5" customHeight="1" hidden="1"/>
    <row r="689" ht="7.5" customHeight="1" hidden="1"/>
    <row r="690" ht="7.5" customHeight="1" hidden="1"/>
    <row r="691" ht="7.5" customHeight="1" hidden="1"/>
    <row r="692" ht="7.5" customHeight="1" hidden="1"/>
    <row r="693" ht="7.5" customHeight="1" hidden="1"/>
    <row r="694" ht="7.5" customHeight="1" hidden="1"/>
    <row r="695" ht="7.5" customHeight="1" hidden="1"/>
    <row r="696" ht="7.5" customHeight="1" hidden="1"/>
    <row r="697" ht="7.5" customHeight="1" hidden="1"/>
    <row r="698" ht="7.5" customHeight="1" hidden="1"/>
    <row r="699" ht="7.5" customHeight="1" hidden="1"/>
    <row r="700" ht="7.5" customHeight="1" hidden="1"/>
    <row r="701" ht="7.5" customHeight="1" hidden="1"/>
    <row r="702" ht="7.5" customHeight="1" hidden="1"/>
    <row r="703" ht="7.5" customHeight="1" hidden="1"/>
    <row r="704" ht="7.5" customHeight="1" hidden="1"/>
    <row r="705" ht="7.5" customHeight="1" hidden="1"/>
    <row r="706" ht="7.5" customHeight="1" hidden="1"/>
    <row r="707" ht="7.5" customHeight="1" hidden="1"/>
    <row r="708" ht="7.5" customHeight="1" hidden="1"/>
    <row r="709" ht="7.5" customHeight="1" hidden="1"/>
    <row r="710" ht="7.5" customHeight="1" hidden="1"/>
    <row r="711" ht="7.5" customHeight="1" hidden="1"/>
    <row r="712" ht="7.5" customHeight="1" hidden="1"/>
    <row r="713" ht="7.5" customHeight="1" hidden="1"/>
    <row r="714" ht="7.5" customHeight="1" hidden="1"/>
    <row r="715" ht="7.5" customHeight="1" hidden="1"/>
    <row r="716" ht="7.5" customHeight="1" hidden="1"/>
    <row r="717" ht="7.5" customHeight="1" hidden="1"/>
    <row r="718" ht="7.5" customHeight="1" hidden="1"/>
    <row r="719" ht="7.5" customHeight="1" hidden="1"/>
    <row r="720" ht="7.5" customHeight="1" hidden="1"/>
    <row r="721" ht="7.5" customHeight="1" hidden="1"/>
    <row r="722" ht="7.5" customHeight="1" hidden="1"/>
    <row r="723" ht="7.5" customHeight="1" hidden="1"/>
    <row r="724" ht="7.5" customHeight="1" hidden="1"/>
    <row r="725" ht="7.5" customHeight="1" hidden="1"/>
    <row r="726" ht="7.5" customHeight="1" hidden="1"/>
    <row r="727" ht="7.5" customHeight="1" hidden="1"/>
    <row r="728" ht="7.5" customHeight="1" hidden="1"/>
    <row r="729" ht="7.5" customHeight="1" hidden="1"/>
    <row r="730" ht="7.5" customHeight="1" hidden="1"/>
    <row r="731" ht="7.5" customHeight="1" hidden="1"/>
    <row r="732" ht="7.5" customHeight="1" hidden="1"/>
    <row r="733" ht="7.5" customHeight="1" hidden="1"/>
    <row r="734" ht="7.5" customHeight="1" hidden="1"/>
    <row r="735" ht="7.5" customHeight="1" hidden="1"/>
    <row r="736" ht="7.5" customHeight="1" hidden="1"/>
    <row r="737" ht="7.5" customHeight="1" hidden="1"/>
    <row r="738" ht="7.5" customHeight="1" hidden="1"/>
    <row r="739" ht="7.5" customHeight="1" hidden="1"/>
    <row r="740" ht="7.5" customHeight="1" hidden="1"/>
    <row r="741" ht="7.5" customHeight="1" hidden="1"/>
    <row r="742" ht="7.5" customHeight="1" hidden="1"/>
    <row r="743" ht="7.5" customHeight="1" hidden="1"/>
    <row r="744" ht="7.5" customHeight="1" hidden="1"/>
    <row r="745" ht="7.5" customHeight="1" hidden="1"/>
    <row r="746" ht="7.5" customHeight="1" hidden="1"/>
    <row r="747" ht="7.5" customHeight="1" hidden="1"/>
    <row r="748" ht="7.5" customHeight="1" hidden="1"/>
    <row r="749" ht="7.5" customHeight="1" hidden="1"/>
    <row r="750" ht="7.5" customHeight="1" hidden="1"/>
    <row r="751" ht="7.5" customHeight="1" hidden="1"/>
    <row r="752" ht="7.5" customHeight="1" hidden="1"/>
    <row r="753" ht="7.5" customHeight="1" hidden="1"/>
    <row r="754" ht="7.5" customHeight="1" hidden="1"/>
    <row r="755" ht="7.5" customHeight="1" hidden="1"/>
    <row r="756" ht="7.5" customHeight="1" hidden="1"/>
    <row r="757" ht="7.5" customHeight="1" hidden="1"/>
    <row r="758" ht="7.5" customHeight="1" hidden="1"/>
    <row r="759" ht="7.5" customHeight="1" hidden="1"/>
    <row r="760" ht="7.5" customHeight="1" hidden="1"/>
    <row r="761" ht="7.5" customHeight="1" hidden="1"/>
    <row r="762" ht="7.5" customHeight="1" hidden="1"/>
    <row r="763" ht="7.5" customHeight="1" hidden="1"/>
    <row r="764" ht="7.5" customHeight="1" hidden="1"/>
    <row r="765" ht="7.5" customHeight="1" hidden="1"/>
    <row r="766" ht="7.5" customHeight="1" hidden="1"/>
    <row r="767" ht="7.5" customHeight="1" hidden="1"/>
    <row r="768" ht="7.5" customHeight="1" hidden="1"/>
    <row r="769" ht="7.5" customHeight="1" hidden="1"/>
    <row r="770" ht="7.5" customHeight="1" hidden="1"/>
    <row r="771" ht="7.5" customHeight="1" hidden="1"/>
    <row r="772" ht="7.5" customHeight="1" hidden="1"/>
    <row r="773" ht="7.5" customHeight="1" hidden="1"/>
    <row r="774" ht="7.5" customHeight="1" hidden="1"/>
    <row r="775" ht="7.5" customHeight="1" hidden="1"/>
    <row r="776" ht="7.5" customHeight="1" hidden="1"/>
    <row r="777" ht="7.5" customHeight="1" hidden="1"/>
    <row r="778" ht="7.5" customHeight="1" hidden="1"/>
    <row r="779" ht="7.5" customHeight="1" hidden="1"/>
    <row r="780" ht="7.5" customHeight="1" hidden="1"/>
    <row r="781" ht="7.5" customHeight="1" hidden="1"/>
    <row r="782" ht="7.5" customHeight="1" hidden="1"/>
    <row r="783" ht="7.5" customHeight="1" hidden="1"/>
    <row r="784" ht="7.5" customHeight="1" hidden="1"/>
    <row r="785" ht="7.5" customHeight="1" hidden="1"/>
    <row r="786" ht="7.5" customHeight="1" hidden="1"/>
    <row r="787" ht="7.5" customHeight="1" hidden="1"/>
    <row r="788" ht="7.5" customHeight="1" hidden="1"/>
    <row r="789" ht="7.5" customHeight="1" hidden="1"/>
    <row r="790" ht="7.5" customHeight="1" hidden="1"/>
    <row r="791" ht="7.5" customHeight="1" hidden="1"/>
    <row r="792" ht="7.5" customHeight="1" hidden="1"/>
    <row r="793" ht="7.5" customHeight="1" hidden="1"/>
    <row r="794" ht="7.5" customHeight="1" hidden="1"/>
    <row r="795" ht="7.5" customHeight="1" hidden="1"/>
    <row r="796" ht="7.5" customHeight="1" hidden="1"/>
    <row r="797" ht="7.5" customHeight="1" hidden="1"/>
    <row r="798" ht="7.5" customHeight="1" hidden="1"/>
    <row r="799" ht="7.5" customHeight="1" hidden="1"/>
    <row r="800" ht="7.5" customHeight="1" hidden="1"/>
    <row r="801" ht="7.5" customHeight="1" hidden="1"/>
    <row r="802" ht="7.5" customHeight="1" hidden="1"/>
    <row r="803" ht="7.5" customHeight="1" hidden="1"/>
    <row r="804" ht="7.5" customHeight="1" hidden="1"/>
    <row r="805" ht="7.5" customHeight="1" hidden="1"/>
    <row r="806" ht="7.5" customHeight="1" hidden="1"/>
    <row r="807" ht="7.5" customHeight="1" hidden="1"/>
    <row r="808" ht="7.5" customHeight="1" hidden="1"/>
    <row r="809" ht="7.5" customHeight="1" hidden="1"/>
    <row r="810" ht="7.5" customHeight="1" hidden="1"/>
    <row r="811" ht="7.5" customHeight="1" hidden="1"/>
    <row r="812" ht="7.5" customHeight="1" hidden="1"/>
    <row r="813" ht="7.5" customHeight="1" hidden="1"/>
    <row r="814" ht="7.5" customHeight="1" hidden="1"/>
    <row r="815" ht="7.5" customHeight="1" hidden="1"/>
    <row r="816" ht="7.5" customHeight="1" hidden="1"/>
    <row r="817" ht="7.5" customHeight="1" hidden="1"/>
    <row r="818" ht="7.5" customHeight="1" hidden="1"/>
    <row r="819" ht="7.5" customHeight="1" hidden="1"/>
    <row r="820" ht="7.5" customHeight="1" hidden="1"/>
    <row r="821" ht="7.5" customHeight="1" hidden="1"/>
    <row r="822" ht="7.5" customHeight="1" hidden="1"/>
    <row r="823" ht="7.5" customHeight="1" hidden="1"/>
    <row r="824" ht="7.5" customHeight="1" hidden="1"/>
    <row r="825" ht="7.5" customHeight="1" hidden="1"/>
    <row r="826" ht="7.5" customHeight="1" hidden="1"/>
    <row r="827" ht="7.5" customHeight="1" hidden="1"/>
    <row r="828" ht="7.5" customHeight="1" hidden="1"/>
    <row r="829" ht="7.5" customHeight="1" hidden="1"/>
    <row r="830" ht="7.5" customHeight="1" hidden="1"/>
    <row r="831" ht="7.5" customHeight="1" hidden="1"/>
    <row r="832" ht="7.5" customHeight="1" hidden="1"/>
    <row r="833" ht="7.5" customHeight="1" hidden="1"/>
    <row r="834" ht="7.5" customHeight="1" hidden="1"/>
    <row r="835" ht="7.5" customHeight="1" hidden="1"/>
    <row r="836" ht="7.5" customHeight="1" hidden="1"/>
    <row r="837" ht="7.5" customHeight="1" hidden="1"/>
    <row r="838" ht="7.5" customHeight="1" hidden="1"/>
    <row r="839" ht="7.5" customHeight="1" hidden="1"/>
    <row r="840" ht="7.5" customHeight="1" hidden="1"/>
    <row r="841" ht="7.5" customHeight="1" hidden="1"/>
    <row r="842" ht="7.5" customHeight="1" hidden="1"/>
    <row r="843" ht="7.5" customHeight="1" hidden="1"/>
    <row r="844" ht="7.5" customHeight="1" hidden="1"/>
    <row r="845" ht="7.5" customHeight="1" hidden="1"/>
    <row r="846" ht="7.5" customHeight="1" hidden="1"/>
    <row r="847" ht="7.5" customHeight="1" hidden="1"/>
    <row r="848" ht="7.5" customHeight="1" hidden="1"/>
    <row r="849" ht="7.5" customHeight="1" hidden="1"/>
    <row r="850" ht="7.5" customHeight="1" hidden="1"/>
    <row r="851" ht="7.5" customHeight="1" hidden="1"/>
    <row r="852" ht="7.5" customHeight="1" hidden="1"/>
    <row r="853" ht="7.5" customHeight="1" hidden="1"/>
    <row r="854" ht="7.5" customHeight="1" hidden="1"/>
    <row r="855" ht="7.5" customHeight="1" hidden="1"/>
    <row r="856" ht="7.5" customHeight="1" hidden="1"/>
    <row r="857" ht="7.5" customHeight="1" hidden="1"/>
    <row r="858" ht="7.5" customHeight="1" hidden="1"/>
    <row r="859" ht="7.5" customHeight="1" hidden="1"/>
    <row r="860" ht="7.5" customHeight="1" hidden="1"/>
    <row r="861" ht="7.5" customHeight="1" hidden="1"/>
    <row r="862" ht="7.5" customHeight="1" hidden="1"/>
    <row r="863" ht="7.5" customHeight="1" hidden="1"/>
    <row r="864" ht="7.5" customHeight="1" hidden="1"/>
    <row r="865" ht="7.5" customHeight="1" hidden="1"/>
    <row r="866" ht="7.5" customHeight="1" hidden="1"/>
    <row r="867" ht="7.5" customHeight="1" hidden="1"/>
    <row r="868" ht="7.5" customHeight="1" hidden="1"/>
    <row r="869" ht="7.5" customHeight="1" hidden="1"/>
    <row r="870" ht="7.5" customHeight="1" hidden="1"/>
    <row r="871" ht="7.5" customHeight="1" hidden="1"/>
    <row r="872" ht="7.5" customHeight="1" hidden="1"/>
    <row r="873" ht="7.5" customHeight="1" hidden="1"/>
    <row r="874" ht="7.5" customHeight="1" hidden="1"/>
    <row r="875" ht="7.5" customHeight="1" hidden="1"/>
    <row r="876" ht="7.5" customHeight="1" hidden="1"/>
    <row r="877" ht="7.5" customHeight="1" hidden="1"/>
    <row r="878" ht="7.5" customHeight="1" hidden="1"/>
    <row r="879" ht="7.5" customHeight="1" hidden="1"/>
    <row r="880" ht="7.5" customHeight="1" hidden="1"/>
    <row r="881" ht="7.5" customHeight="1" hidden="1"/>
    <row r="882" ht="7.5" customHeight="1" hidden="1"/>
    <row r="883" ht="7.5" customHeight="1" hidden="1"/>
    <row r="884" ht="7.5" customHeight="1" hidden="1"/>
    <row r="885" ht="7.5" customHeight="1" hidden="1"/>
    <row r="886" ht="7.5" customHeight="1" hidden="1"/>
    <row r="887" ht="7.5" customHeight="1" hidden="1"/>
    <row r="888" ht="7.5" customHeight="1" hidden="1"/>
    <row r="889" ht="7.5" customHeight="1" hidden="1"/>
    <row r="890" ht="7.5" customHeight="1" hidden="1"/>
    <row r="891" ht="7.5" customHeight="1" hidden="1"/>
    <row r="892" ht="7.5" customHeight="1" hidden="1"/>
    <row r="893" ht="7.5" customHeight="1" hidden="1"/>
    <row r="894" ht="7.5" customHeight="1" hidden="1"/>
    <row r="895" ht="7.5" customHeight="1" hidden="1"/>
    <row r="896" ht="7.5" customHeight="1" hidden="1"/>
    <row r="897" ht="7.5" customHeight="1" hidden="1"/>
    <row r="898" ht="7.5" customHeight="1" hidden="1"/>
    <row r="899" ht="7.5" customHeight="1" hidden="1"/>
    <row r="900" ht="7.5" customHeight="1" hidden="1"/>
    <row r="901" ht="7.5" customHeight="1" hidden="1"/>
    <row r="902" ht="7.5" customHeight="1" hidden="1"/>
    <row r="903" ht="7.5" customHeight="1" hidden="1"/>
    <row r="904" ht="7.5" customHeight="1" hidden="1"/>
    <row r="905" ht="7.5" customHeight="1" hidden="1"/>
    <row r="906" ht="7.5" customHeight="1" hidden="1"/>
    <row r="907" ht="7.5" customHeight="1" hidden="1"/>
    <row r="908" ht="7.5" customHeight="1" hidden="1"/>
    <row r="909" ht="7.5" customHeight="1" hidden="1"/>
    <row r="910" ht="7.5" customHeight="1" hidden="1"/>
    <row r="911" ht="7.5" customHeight="1" hidden="1"/>
    <row r="912" ht="7.5" customHeight="1" hidden="1"/>
    <row r="913" ht="7.5" customHeight="1" hidden="1"/>
    <row r="914" ht="7.5" customHeight="1" hidden="1"/>
    <row r="915" ht="7.5" customHeight="1" hidden="1"/>
    <row r="916" ht="7.5" customHeight="1" hidden="1"/>
    <row r="917" ht="7.5" customHeight="1" hidden="1"/>
    <row r="918" ht="7.5" customHeight="1" hidden="1"/>
    <row r="919" ht="7.5" customHeight="1" hidden="1"/>
    <row r="920" ht="7.5" customHeight="1" hidden="1"/>
    <row r="921" ht="7.5" customHeight="1" hidden="1"/>
    <row r="922" ht="7.5" customHeight="1" hidden="1"/>
    <row r="923" ht="7.5" customHeight="1" hidden="1"/>
    <row r="924" ht="7.5" customHeight="1" hidden="1"/>
    <row r="925" ht="7.5" customHeight="1" hidden="1"/>
    <row r="926" ht="7.5" customHeight="1" hidden="1"/>
    <row r="927" ht="7.5" customHeight="1" hidden="1"/>
    <row r="928" ht="7.5" customHeight="1" hidden="1"/>
    <row r="929" ht="7.5" customHeight="1" hidden="1"/>
    <row r="930" ht="7.5" customHeight="1" hidden="1"/>
    <row r="931" ht="7.5" customHeight="1" hidden="1"/>
    <row r="932" ht="7.5" customHeight="1" hidden="1"/>
    <row r="933" ht="7.5" customHeight="1" hidden="1"/>
    <row r="934" ht="7.5" customHeight="1" hidden="1"/>
    <row r="935" ht="7.5" customHeight="1" hidden="1"/>
    <row r="936" ht="7.5" customHeight="1" hidden="1"/>
    <row r="937" ht="7.5" customHeight="1" hidden="1"/>
    <row r="938" ht="7.5" customHeight="1" hidden="1"/>
    <row r="939" ht="7.5" customHeight="1" hidden="1"/>
    <row r="940" ht="7.5" customHeight="1" hidden="1"/>
    <row r="941" ht="7.5" customHeight="1" hidden="1"/>
    <row r="942" ht="7.5" customHeight="1" hidden="1"/>
    <row r="943" ht="7.5" customHeight="1" hidden="1"/>
    <row r="944" ht="7.5" customHeight="1" hidden="1"/>
    <row r="945" ht="7.5" customHeight="1" hidden="1"/>
    <row r="946" ht="7.5" customHeight="1" hidden="1"/>
    <row r="947" ht="7.5" customHeight="1" hidden="1"/>
    <row r="948" ht="7.5" customHeight="1" hidden="1"/>
    <row r="949" ht="7.5" customHeight="1" hidden="1"/>
    <row r="950" ht="7.5" customHeight="1" hidden="1"/>
    <row r="951" ht="7.5" customHeight="1" hidden="1"/>
    <row r="952" ht="7.5" customHeight="1" hidden="1"/>
    <row r="953" ht="7.5" customHeight="1" hidden="1"/>
    <row r="954" ht="7.5" customHeight="1" hidden="1"/>
    <row r="955" ht="7.5" customHeight="1" hidden="1"/>
    <row r="956" ht="7.5" customHeight="1" hidden="1"/>
    <row r="957" ht="7.5" customHeight="1" hidden="1"/>
    <row r="958" ht="7.5" customHeight="1" hidden="1"/>
    <row r="959" ht="7.5" customHeight="1" hidden="1"/>
    <row r="960" ht="7.5" customHeight="1" hidden="1"/>
    <row r="961" ht="7.5" customHeight="1" hidden="1"/>
    <row r="962" ht="7.5" customHeight="1" hidden="1"/>
    <row r="963" ht="7.5" customHeight="1" hidden="1"/>
    <row r="964" ht="7.5" customHeight="1" hidden="1"/>
    <row r="965" ht="7.5" customHeight="1" hidden="1"/>
    <row r="966" ht="7.5" customHeight="1" hidden="1"/>
    <row r="967" ht="7.5" customHeight="1" hidden="1"/>
    <row r="968" ht="7.5" customHeight="1" hidden="1"/>
    <row r="969" ht="7.5" customHeight="1" hidden="1"/>
    <row r="970" ht="7.5" customHeight="1" hidden="1"/>
    <row r="971" ht="7.5" customHeight="1" hidden="1"/>
    <row r="972" ht="7.5" customHeight="1" hidden="1"/>
    <row r="973" ht="7.5" customHeight="1" hidden="1"/>
    <row r="974" ht="7.5" customHeight="1" hidden="1"/>
    <row r="975" ht="7.5" customHeight="1" hidden="1"/>
    <row r="976" ht="7.5" customHeight="1" hidden="1"/>
    <row r="977" ht="7.5" customHeight="1" hidden="1"/>
    <row r="978" ht="7.5" customHeight="1" hidden="1"/>
    <row r="979" ht="7.5" customHeight="1" hidden="1"/>
    <row r="980" ht="7.5" customHeight="1" hidden="1"/>
    <row r="981" ht="7.5" customHeight="1" hidden="1"/>
    <row r="982" ht="7.5" customHeight="1" hidden="1"/>
    <row r="983" ht="7.5" customHeight="1" hidden="1"/>
    <row r="984" ht="7.5" customHeight="1" hidden="1"/>
    <row r="985" ht="7.5" customHeight="1" hidden="1"/>
    <row r="986" ht="7.5" customHeight="1" hidden="1"/>
    <row r="987" ht="7.5" customHeight="1" hidden="1"/>
    <row r="988" ht="7.5" customHeight="1" hidden="1"/>
    <row r="989" ht="7.5" customHeight="1" hidden="1"/>
    <row r="990" ht="7.5" customHeight="1" hidden="1"/>
    <row r="991" ht="7.5" customHeight="1" hidden="1"/>
    <row r="992" ht="7.5" customHeight="1" hidden="1"/>
    <row r="993" ht="7.5" customHeight="1" hidden="1"/>
    <row r="994" ht="7.5" customHeight="1" hidden="1"/>
    <row r="995" ht="7.5" customHeight="1" hidden="1"/>
    <row r="996" ht="7.5" customHeight="1" hidden="1"/>
    <row r="997" ht="7.5" customHeight="1" hidden="1"/>
    <row r="998" ht="7.5" customHeight="1" hidden="1"/>
    <row r="999" ht="7.5" customHeight="1" hidden="1"/>
    <row r="1000" ht="7.5" customHeight="1" hidden="1"/>
    <row r="1001" ht="7.5" customHeight="1" hidden="1"/>
    <row r="1002" ht="7.5" customHeight="1" hidden="1"/>
    <row r="1003" ht="7.5" customHeight="1" hidden="1"/>
    <row r="1004" ht="7.5" customHeight="1" hidden="1"/>
    <row r="1005" ht="7.5" customHeight="1" hidden="1"/>
    <row r="1006" ht="7.5" customHeight="1" hidden="1"/>
    <row r="1007" ht="7.5" customHeight="1" hidden="1"/>
    <row r="1008" ht="7.5" customHeight="1" hidden="1"/>
    <row r="1009" ht="7.5" customHeight="1" hidden="1"/>
    <row r="1010" ht="7.5" customHeight="1" hidden="1"/>
    <row r="1011" ht="7.5" customHeight="1" hidden="1"/>
    <row r="1012" ht="7.5" customHeight="1" hidden="1"/>
  </sheetData>
  <sheetProtection password="E90D" sheet="1" formatCells="0"/>
  <mergeCells count="414">
    <mergeCell ref="CP58:CR61"/>
    <mergeCell ref="BQ82:BU83"/>
    <mergeCell ref="BL82:BP83"/>
    <mergeCell ref="E81:F83"/>
    <mergeCell ref="G81:M83"/>
    <mergeCell ref="N81:Y83"/>
    <mergeCell ref="Z81:AM83"/>
    <mergeCell ref="AN81:BK83"/>
    <mergeCell ref="CA81:CE83"/>
    <mergeCell ref="G48:M61"/>
    <mergeCell ref="E48:F61"/>
    <mergeCell ref="CA58:CE61"/>
    <mergeCell ref="CF58:CJ61"/>
    <mergeCell ref="CF48:CJ50"/>
    <mergeCell ref="BM60:BP61"/>
    <mergeCell ref="AP56:AT57"/>
    <mergeCell ref="AU56:BF57"/>
    <mergeCell ref="Z51:AM53"/>
    <mergeCell ref="N51:Y53"/>
    <mergeCell ref="BL51:BZ53"/>
    <mergeCell ref="CF42:CJ44"/>
    <mergeCell ref="CK42:CO44"/>
    <mergeCell ref="CP42:CR44"/>
    <mergeCell ref="Z54:AM57"/>
    <mergeCell ref="N54:Y57"/>
    <mergeCell ref="CA54:CE57"/>
    <mergeCell ref="CF54:CJ57"/>
    <mergeCell ref="CK54:CO57"/>
    <mergeCell ref="CP54:CR57"/>
    <mergeCell ref="Z42:AM44"/>
    <mergeCell ref="N42:Y44"/>
    <mergeCell ref="G42:M47"/>
    <mergeCell ref="E42:F47"/>
    <mergeCell ref="BL42:BZ44"/>
    <mergeCell ref="CA42:CE44"/>
    <mergeCell ref="CP51:CR53"/>
    <mergeCell ref="Z48:AM50"/>
    <mergeCell ref="N48:Y50"/>
    <mergeCell ref="BL48:BZ50"/>
    <mergeCell ref="CA48:CE50"/>
    <mergeCell ref="N109:CO111"/>
    <mergeCell ref="N104:CO106"/>
    <mergeCell ref="G62:M74"/>
    <mergeCell ref="Z67:AM68"/>
    <mergeCell ref="CA93:CE96"/>
    <mergeCell ref="BX94:BZ95"/>
    <mergeCell ref="CK75:CO77"/>
    <mergeCell ref="CA51:CE53"/>
    <mergeCell ref="CF51:CJ53"/>
    <mergeCell ref="CK51:CO53"/>
    <mergeCell ref="CK58:CO61"/>
    <mergeCell ref="N62:Y66"/>
    <mergeCell ref="N67:Y68"/>
    <mergeCell ref="AN67:BK68"/>
    <mergeCell ref="BM58:BR59"/>
    <mergeCell ref="BX58:BZ59"/>
    <mergeCell ref="Z62:AM66"/>
    <mergeCell ref="E102:F113"/>
    <mergeCell ref="AN88:BK90"/>
    <mergeCell ref="Z84:AM96"/>
    <mergeCell ref="N84:Y96"/>
    <mergeCell ref="G84:M96"/>
    <mergeCell ref="N107:CO108"/>
    <mergeCell ref="CA86:CE87"/>
    <mergeCell ref="CA84:CE85"/>
    <mergeCell ref="G109:M111"/>
    <mergeCell ref="G104:M106"/>
    <mergeCell ref="CK48:CO50"/>
    <mergeCell ref="CP48:CR50"/>
    <mergeCell ref="CP62:CR66"/>
    <mergeCell ref="CA67:CE68"/>
    <mergeCell ref="CF67:CJ68"/>
    <mergeCell ref="E62:F74"/>
    <mergeCell ref="N69:Y74"/>
    <mergeCell ref="Z69:AM74"/>
    <mergeCell ref="AN69:BK74"/>
    <mergeCell ref="CA69:CE74"/>
    <mergeCell ref="CP67:CR68"/>
    <mergeCell ref="BM69:BX70"/>
    <mergeCell ref="BM71:BU72"/>
    <mergeCell ref="BV71:BY72"/>
    <mergeCell ref="CP69:CR74"/>
    <mergeCell ref="CA62:CE66"/>
    <mergeCell ref="BL67:BZ68"/>
    <mergeCell ref="Z58:AM61"/>
    <mergeCell ref="BW60:BY61"/>
    <mergeCell ref="BS58:BW59"/>
    <mergeCell ref="AN58:BK61"/>
    <mergeCell ref="N58:Y61"/>
    <mergeCell ref="G102:M103"/>
    <mergeCell ref="N102:CO103"/>
    <mergeCell ref="CK97:CO101"/>
    <mergeCell ref="CF84:CJ85"/>
    <mergeCell ref="CF86:CJ87"/>
    <mergeCell ref="BU7:CA8"/>
    <mergeCell ref="CM7:CO8"/>
    <mergeCell ref="CB7:CL8"/>
    <mergeCell ref="CK32:CO41"/>
    <mergeCell ref="BM23:BY24"/>
    <mergeCell ref="AN23:AU24"/>
    <mergeCell ref="CI11:CN12"/>
    <mergeCell ref="BQ10:BU11"/>
    <mergeCell ref="BL32:BZ33"/>
    <mergeCell ref="CA15:CE17"/>
    <mergeCell ref="AW45:AZ46"/>
    <mergeCell ref="BK5:BU6"/>
    <mergeCell ref="BV5:BX6"/>
    <mergeCell ref="BY5:CO6"/>
    <mergeCell ref="AV23:BJ24"/>
    <mergeCell ref="CK67:CO68"/>
    <mergeCell ref="BQ60:BV61"/>
    <mergeCell ref="CI9:CN10"/>
    <mergeCell ref="BD7:BD8"/>
    <mergeCell ref="BL54:BQ55"/>
    <mergeCell ref="E75:F80"/>
    <mergeCell ref="CF81:CJ83"/>
    <mergeCell ref="CK81:CO83"/>
    <mergeCell ref="CK62:CO66"/>
    <mergeCell ref="CF69:CJ74"/>
    <mergeCell ref="CK69:CO74"/>
    <mergeCell ref="CF62:CJ66"/>
    <mergeCell ref="N75:Y80"/>
    <mergeCell ref="Z75:AM80"/>
    <mergeCell ref="AN75:BK77"/>
    <mergeCell ref="N45:Y47"/>
    <mergeCell ref="CV46:CV47"/>
    <mergeCell ref="CW40:CW41"/>
    <mergeCell ref="BA45:BJ46"/>
    <mergeCell ref="AR45:AV46"/>
    <mergeCell ref="CV40:CV41"/>
    <mergeCell ref="CV42:CV43"/>
    <mergeCell ref="BM45:BQ46"/>
    <mergeCell ref="BP47:BW47"/>
    <mergeCell ref="BS40:BU41"/>
    <mergeCell ref="CZ44:DB45"/>
    <mergeCell ref="CZ46:DB47"/>
    <mergeCell ref="CX44:CX45"/>
    <mergeCell ref="CY40:CY41"/>
    <mergeCell ref="CY42:CY43"/>
    <mergeCell ref="CY46:CY47"/>
    <mergeCell ref="CY38:CY39"/>
    <mergeCell ref="CY34:CY35"/>
    <mergeCell ref="CY36:CY37"/>
    <mergeCell ref="CZ24:DB25"/>
    <mergeCell ref="CZ26:DB27"/>
    <mergeCell ref="CZ28:DB29"/>
    <mergeCell ref="CZ30:DB31"/>
    <mergeCell ref="CZ32:DB33"/>
    <mergeCell ref="CY28:CY29"/>
    <mergeCell ref="CY30:CY31"/>
    <mergeCell ref="CY26:CY27"/>
    <mergeCell ref="CY44:CY45"/>
    <mergeCell ref="CW46:CW47"/>
    <mergeCell ref="CX46:CX47"/>
    <mergeCell ref="CX40:CX41"/>
    <mergeCell ref="CX42:CX43"/>
    <mergeCell ref="CX28:CX29"/>
    <mergeCell ref="CW28:CW29"/>
    <mergeCell ref="CW32:CW33"/>
    <mergeCell ref="CX30:CX31"/>
    <mergeCell ref="CZ34:DB35"/>
    <mergeCell ref="CZ36:DB37"/>
    <mergeCell ref="CZ38:DB39"/>
    <mergeCell ref="CZ40:DB41"/>
    <mergeCell ref="CZ42:DB43"/>
    <mergeCell ref="CV34:CV35"/>
    <mergeCell ref="CV36:CV37"/>
    <mergeCell ref="CW34:CW35"/>
    <mergeCell ref="CW42:CW43"/>
    <mergeCell ref="CW36:CW37"/>
    <mergeCell ref="CY24:CY25"/>
    <mergeCell ref="CW38:CW39"/>
    <mergeCell ref="CU36:CU37"/>
    <mergeCell ref="CU38:CU39"/>
    <mergeCell ref="CU32:CU33"/>
    <mergeCell ref="CX36:CX37"/>
    <mergeCell ref="CV28:CV29"/>
    <mergeCell ref="CV30:CV31"/>
    <mergeCell ref="CV32:CV33"/>
    <mergeCell ref="CY32:CY33"/>
    <mergeCell ref="CV26:CV27"/>
    <mergeCell ref="CX26:CX27"/>
    <mergeCell ref="CW30:CW31"/>
    <mergeCell ref="CW26:CW27"/>
    <mergeCell ref="CT32:CT33"/>
    <mergeCell ref="CU30:CU31"/>
    <mergeCell ref="CT28:CT29"/>
    <mergeCell ref="CT30:CT31"/>
    <mergeCell ref="CT34:CT35"/>
    <mergeCell ref="CU40:CU41"/>
    <mergeCell ref="CU46:CU47"/>
    <mergeCell ref="CT36:CT37"/>
    <mergeCell ref="CT38:CT39"/>
    <mergeCell ref="CX32:CX33"/>
    <mergeCell ref="CX34:CX35"/>
    <mergeCell ref="CV44:CV45"/>
    <mergeCell ref="CW44:CW45"/>
    <mergeCell ref="CX38:CX39"/>
    <mergeCell ref="CA13:CO14"/>
    <mergeCell ref="CU24:CU25"/>
    <mergeCell ref="CV24:CV25"/>
    <mergeCell ref="CW24:CW25"/>
    <mergeCell ref="CX24:CX25"/>
    <mergeCell ref="CT24:CT25"/>
    <mergeCell ref="CK15:CO17"/>
    <mergeCell ref="CP18:CR26"/>
    <mergeCell ref="CT26:CT27"/>
    <mergeCell ref="CU26:CU27"/>
    <mergeCell ref="Z27:AM31"/>
    <mergeCell ref="Z32:AM41"/>
    <mergeCell ref="CA45:CE47"/>
    <mergeCell ref="CF45:CJ47"/>
    <mergeCell ref="Z45:AM47"/>
    <mergeCell ref="BD40:BG41"/>
    <mergeCell ref="CA27:CE31"/>
    <mergeCell ref="BS34:BU35"/>
    <mergeCell ref="AN32:BK35"/>
    <mergeCell ref="BV38:BX39"/>
    <mergeCell ref="CU42:CU43"/>
    <mergeCell ref="CU44:CU45"/>
    <mergeCell ref="CF15:CJ17"/>
    <mergeCell ref="CP45:CR47"/>
    <mergeCell ref="CK45:CO47"/>
    <mergeCell ref="CF27:CJ31"/>
    <mergeCell ref="CK27:CO31"/>
    <mergeCell ref="CU28:CU29"/>
    <mergeCell ref="CF18:CJ26"/>
    <mergeCell ref="CT22:DB23"/>
    <mergeCell ref="DO52:DP52"/>
    <mergeCell ref="BY38:BZ39"/>
    <mergeCell ref="BL38:BO39"/>
    <mergeCell ref="BL34:BO35"/>
    <mergeCell ref="BP34:BR35"/>
    <mergeCell ref="CT40:CT41"/>
    <mergeCell ref="CT42:CT43"/>
    <mergeCell ref="BP36:BR37"/>
    <mergeCell ref="CV38:CV39"/>
    <mergeCell ref="CU34:CU35"/>
    <mergeCell ref="DQ52:DQ53"/>
    <mergeCell ref="BP38:BR39"/>
    <mergeCell ref="BH40:BJ41"/>
    <mergeCell ref="BL40:BO41"/>
    <mergeCell ref="BP40:BR41"/>
    <mergeCell ref="BV40:BX41"/>
    <mergeCell ref="BY40:BZ41"/>
    <mergeCell ref="CT44:CT45"/>
    <mergeCell ref="CT46:CT47"/>
    <mergeCell ref="AN51:BK53"/>
    <mergeCell ref="F10:P11"/>
    <mergeCell ref="Q10:Q11"/>
    <mergeCell ref="BE7:BO8"/>
    <mergeCell ref="Q7:Q8"/>
    <mergeCell ref="R7:AR8"/>
    <mergeCell ref="F7:P8"/>
    <mergeCell ref="EB28:EC28"/>
    <mergeCell ref="BM65:BY66"/>
    <mergeCell ref="BM63:BP64"/>
    <mergeCell ref="DU28:DW28"/>
    <mergeCell ref="AN62:BK64"/>
    <mergeCell ref="DN46:DN47"/>
    <mergeCell ref="DN48:DN49"/>
    <mergeCell ref="CP32:CR41"/>
    <mergeCell ref="CP27:CR31"/>
    <mergeCell ref="BY36:BZ37"/>
    <mergeCell ref="CP93:CR96"/>
    <mergeCell ref="CA88:CE92"/>
    <mergeCell ref="CF88:CJ92"/>
    <mergeCell ref="CK93:CO96"/>
    <mergeCell ref="CP84:CR85"/>
    <mergeCell ref="E129:G130"/>
    <mergeCell ref="E97:F101"/>
    <mergeCell ref="G97:M101"/>
    <mergeCell ref="N97:Y101"/>
    <mergeCell ref="G107:M108"/>
    <mergeCell ref="CP86:CR87"/>
    <mergeCell ref="CP97:CR101"/>
    <mergeCell ref="CK86:CO87"/>
    <mergeCell ref="E119:CO120"/>
    <mergeCell ref="E117:CO118"/>
    <mergeCell ref="E121:G124"/>
    <mergeCell ref="BR94:BW95"/>
    <mergeCell ref="AN86:BK87"/>
    <mergeCell ref="BH91:BJ92"/>
    <mergeCell ref="AN93:BK96"/>
    <mergeCell ref="E125:G126"/>
    <mergeCell ref="H121:Y124"/>
    <mergeCell ref="Z121:AM124"/>
    <mergeCell ref="AN78:BK80"/>
    <mergeCell ref="BL75:BZ80"/>
    <mergeCell ref="Z97:AM101"/>
    <mergeCell ref="Z125:AM126"/>
    <mergeCell ref="BL97:BZ101"/>
    <mergeCell ref="BV82:BY83"/>
    <mergeCell ref="G75:M80"/>
    <mergeCell ref="CH129:CO130"/>
    <mergeCell ref="Z127:AM128"/>
    <mergeCell ref="AN127:BK128"/>
    <mergeCell ref="BL127:CG128"/>
    <mergeCell ref="AN129:BK130"/>
    <mergeCell ref="N27:Y31"/>
    <mergeCell ref="N32:Y41"/>
    <mergeCell ref="BL121:CG124"/>
    <mergeCell ref="CA75:CE77"/>
    <mergeCell ref="CK84:CO85"/>
    <mergeCell ref="G27:M41"/>
    <mergeCell ref="E27:F41"/>
    <mergeCell ref="AU7:BC8"/>
    <mergeCell ref="AU10:BA11"/>
    <mergeCell ref="E13:M17"/>
    <mergeCell ref="N13:Y17"/>
    <mergeCell ref="AN13:BK17"/>
    <mergeCell ref="AN21:AU22"/>
    <mergeCell ref="BB10:BB11"/>
    <mergeCell ref="BC10:BG11"/>
    <mergeCell ref="Z13:AM17"/>
    <mergeCell ref="AP30:AS31"/>
    <mergeCell ref="BM30:BY31"/>
    <mergeCell ref="CF75:CJ77"/>
    <mergeCell ref="AT30:BF31"/>
    <mergeCell ref="AV21:BJ22"/>
    <mergeCell ref="AU36:AY37"/>
    <mergeCell ref="BH38:BJ39"/>
    <mergeCell ref="AN54:BK55"/>
    <mergeCell ref="BY34:BZ35"/>
    <mergeCell ref="DR52:DT52"/>
    <mergeCell ref="CH127:CO128"/>
    <mergeCell ref="BL125:CG126"/>
    <mergeCell ref="CH125:CO126"/>
    <mergeCell ref="CP75:CR77"/>
    <mergeCell ref="CA97:CE101"/>
    <mergeCell ref="CH123:CO124"/>
    <mergeCell ref="CH121:CO122"/>
    <mergeCell ref="CP81:CR83"/>
    <mergeCell ref="CP88:CR92"/>
    <mergeCell ref="Z129:AM130"/>
    <mergeCell ref="BL129:CG130"/>
    <mergeCell ref="BW45:BY46"/>
    <mergeCell ref="AP65:BJ66"/>
    <mergeCell ref="BX90:BZ91"/>
    <mergeCell ref="E114:CO116"/>
    <mergeCell ref="AN99:BK100"/>
    <mergeCell ref="CF93:CJ96"/>
    <mergeCell ref="E84:F96"/>
    <mergeCell ref="CK88:CO92"/>
    <mergeCell ref="AC5:AN6"/>
    <mergeCell ref="R10:AR11"/>
    <mergeCell ref="BB5:BJ6"/>
    <mergeCell ref="BP7:BS8"/>
    <mergeCell ref="CB9:CG10"/>
    <mergeCell ref="CB11:CG12"/>
    <mergeCell ref="AP5:BA6"/>
    <mergeCell ref="BH10:BI11"/>
    <mergeCell ref="BJ10:BO11"/>
    <mergeCell ref="BP10:BP11"/>
    <mergeCell ref="E127:G128"/>
    <mergeCell ref="CF97:CJ101"/>
    <mergeCell ref="CA78:CE80"/>
    <mergeCell ref="CF78:CJ80"/>
    <mergeCell ref="AN125:BK126"/>
    <mergeCell ref="AN97:BK98"/>
    <mergeCell ref="BL84:BZ85"/>
    <mergeCell ref="G112:M113"/>
    <mergeCell ref="N112:CO113"/>
    <mergeCell ref="AN121:BK124"/>
    <mergeCell ref="CA32:CE41"/>
    <mergeCell ref="CF32:CJ41"/>
    <mergeCell ref="BS36:BU37"/>
    <mergeCell ref="BV10:BY11"/>
    <mergeCell ref="AN48:BK50"/>
    <mergeCell ref="CK78:CO80"/>
    <mergeCell ref="BL18:BZ20"/>
    <mergeCell ref="AS40:AV41"/>
    <mergeCell ref="AZ40:BC41"/>
    <mergeCell ref="AP38:AT39"/>
    <mergeCell ref="CP78:CR80"/>
    <mergeCell ref="BW56:BY57"/>
    <mergeCell ref="BM56:BV57"/>
    <mergeCell ref="AN27:BK29"/>
    <mergeCell ref="BL36:BO37"/>
    <mergeCell ref="AP36:AT37"/>
    <mergeCell ref="BD36:BG37"/>
    <mergeCell ref="BH36:BJ37"/>
    <mergeCell ref="AN42:BK44"/>
    <mergeCell ref="AW40:AY41"/>
    <mergeCell ref="BM25:BY26"/>
    <mergeCell ref="CK18:CO26"/>
    <mergeCell ref="BL13:BZ17"/>
    <mergeCell ref="BS38:BU39"/>
    <mergeCell ref="BL86:BZ87"/>
    <mergeCell ref="BG56:BJ57"/>
    <mergeCell ref="BM28:BY29"/>
    <mergeCell ref="BV36:BX37"/>
    <mergeCell ref="BV34:BX35"/>
    <mergeCell ref="BR45:BV46"/>
    <mergeCell ref="AN18:BK20"/>
    <mergeCell ref="E18:F26"/>
    <mergeCell ref="BL90:BQ91"/>
    <mergeCell ref="CP9:CR12"/>
    <mergeCell ref="AP40:AR41"/>
    <mergeCell ref="BD38:BG39"/>
    <mergeCell ref="AU38:AY39"/>
    <mergeCell ref="AZ38:BC39"/>
    <mergeCell ref="AZ36:BC37"/>
    <mergeCell ref="CA18:CE26"/>
    <mergeCell ref="BL21:BS22"/>
    <mergeCell ref="E3:CO4"/>
    <mergeCell ref="BL94:BQ95"/>
    <mergeCell ref="AV91:BA92"/>
    <mergeCell ref="BB91:BG92"/>
    <mergeCell ref="AN84:BK85"/>
    <mergeCell ref="BR90:BW91"/>
    <mergeCell ref="Z18:AM26"/>
    <mergeCell ref="N18:Y26"/>
    <mergeCell ref="G18:M26"/>
  </mergeCells>
  <dataValidations count="20">
    <dataValidation allowBlank="1" showInputMessage="1" showErrorMessage="1" imeMode="off" sqref="R10:AR12"/>
    <dataValidation type="list" allowBlank="1" showInputMessage="1" showErrorMessage="1" sqref="DJ39">
      <formula1>$DJ$37:$DJ$39</formula1>
    </dataValidation>
    <dataValidation allowBlank="1" showInputMessage="1" showErrorMessage="1" imeMode="halfKatakana" sqref="Q7 Q10"/>
    <dataValidation type="list" allowBlank="1" showInputMessage="1" showErrorMessage="1" sqref="BM30:BY31">
      <formula1>$DQ$28:$DQ$42</formula1>
    </dataValidation>
    <dataValidation type="list" allowBlank="1" showInputMessage="1" showErrorMessage="1" sqref="AP5:BA6">
      <formula1>$DO$28:$DO$43</formula1>
    </dataValidation>
    <dataValidation type="list" allowBlank="1" showInputMessage="1" showErrorMessage="1" sqref="BM65:BY66">
      <formula1>$DN$28:$DN$31</formula1>
    </dataValidation>
    <dataValidation type="list" allowBlank="1" showInputMessage="1" showErrorMessage="1" sqref="BQ60:BV61">
      <formula1>$DH$28:$DH$57</formula1>
    </dataValidation>
    <dataValidation type="list" allowBlank="1" showInputMessage="1" showErrorMessage="1" sqref="BE7">
      <formula1>$DK$28:$DK$31</formula1>
    </dataValidation>
    <dataValidation type="list" allowBlank="1" showInputMessage="1" showErrorMessage="1" sqref="BP7:BS8">
      <formula1>$DO$45:$DO$47</formula1>
    </dataValidation>
    <dataValidation type="list" allowBlank="1" showInputMessage="1" showErrorMessage="1" sqref="BM23:BY24">
      <formula1>$DP$44:$DP$49</formula1>
    </dataValidation>
    <dataValidation type="list" allowBlank="1" showInputMessage="1" showErrorMessage="1" sqref="BM25:BY26">
      <formula1>$DQ$44:$DQ$50</formula1>
    </dataValidation>
    <dataValidation type="list" allowBlank="1" showInputMessage="1" showErrorMessage="1" sqref="BL97:BZ101 BL75">
      <formula1>$DK$32:$DK$34</formula1>
    </dataValidation>
    <dataValidation type="list" allowBlank="1" showInputMessage="1" showErrorMessage="1" sqref="CA97:CE101 CK97:CO101 CK75 CA78 CA75 CK78">
      <formula1>$DE$31:$DE$34</formula1>
    </dataValidation>
    <dataValidation type="list" allowBlank="1" showInputMessage="1" showErrorMessage="1" sqref="BQ10:BU11">
      <formula1>$DE$67:$DE$71</formula1>
    </dataValidation>
    <dataValidation type="list" allowBlank="1" showInputMessage="1" showErrorMessage="1" sqref="CB11">
      <formula1>$CX$24:$CX$46</formula1>
    </dataValidation>
    <dataValidation type="list" allowBlank="1" showInputMessage="1" showErrorMessage="1" sqref="CI11">
      <formula1>$CY$24:$CY$46</formula1>
    </dataValidation>
    <dataValidation type="list" allowBlank="1" showInputMessage="1" showErrorMessage="1" sqref="AN41:AO41 AP40:AR41">
      <formula1>$DI$67:$DI$71</formula1>
    </dataValidation>
    <dataValidation type="list" allowBlank="1" showInputMessage="1" showErrorMessage="1" sqref="CA48 CA51 CK48 CK51 CK84:CO85">
      <formula1>$DE$28:$DE$31</formula1>
    </dataValidation>
    <dataValidation type="list" allowBlank="1" showInputMessage="1" showErrorMessage="1" sqref="CA42 CK42">
      <formula1>$DE$28:$DE$29</formula1>
    </dataValidation>
    <dataValidation type="list" allowBlank="1" showInputMessage="1" showErrorMessage="1" sqref="CA67:CE68 CK67:CO68 CA84:CE85">
      <formula1>$DE$28:$DE$30</formula1>
    </dataValidation>
  </dataValidations>
  <printOptions horizontalCentered="1"/>
  <pageMargins left="0.1968503937007874" right="0.1968503937007874" top="0.1968503937007874" bottom="0.1968503937007874" header="0.5118110236220472" footer="0.3937007874015748"/>
  <pageSetup horizontalDpi="600" verticalDpi="600" orientation="portrait" paperSize="9" scale="84" r:id="rId3"/>
  <headerFooter alignWithMargins="0">
    <oddFooter>&amp;C版権所有：日本オーチス・エレベータ株式会社</oddFooter>
  </headerFooter>
  <ignoredErrors>
    <ignoredError sqref="CF78 CA86 CK8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Takayuki Sato</cp:lastModifiedBy>
  <cp:lastPrinted>2023-11-27T02:22:01Z</cp:lastPrinted>
  <dcterms:created xsi:type="dcterms:W3CDTF">2009-08-17T04:44:12Z</dcterms:created>
  <dcterms:modified xsi:type="dcterms:W3CDTF">2024-01-30T14:45:17Z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0x010100D70D8B15339071478869B62FCA354EBA</vt:lpwstr>
  </property>
  <property fmtid="{D5CDD505-2E9C-101B-9397-08002B2CF9AE}" pid="3" name="_activity">
    <vt:lpwstr/>
  </property>
</Properties>
</file>