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9260" windowHeight="10005" tabRatio="854" activeTab="0"/>
  </bookViews>
  <sheets>
    <sheet name="GeN2-P07A" sheetId="1" r:id="rId1"/>
  </sheets>
  <definedNames>
    <definedName name="_xlnm.Print_Area" localSheetId="0">'GeN2-P07A'!$E$3:$CK$121</definedName>
    <definedName name="_xlnm.Print_Titles" localSheetId="0">'GeN2-P07A'!$3:$19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</authors>
  <commentList>
    <comment ref="Q10" authorId="0">
      <text>
        <r>
          <rPr>
            <sz val="9"/>
            <rFont val="ＭＳ Ｐゴシック"/>
            <family val="3"/>
          </rPr>
          <t>書式設定変更可</t>
        </r>
      </text>
    </comment>
    <comment ref="AU95" authorId="1">
      <text>
        <r>
          <rPr>
            <b/>
            <sz val="9"/>
            <rFont val="ＭＳ Ｐゴシック"/>
            <family val="3"/>
          </rPr>
          <t>積載、速度、機種を選択すると自動で入力されますが、銘板値と差異が無いか確認すること</t>
        </r>
      </text>
    </comment>
    <comment ref="AW10" authorId="1">
      <text>
        <r>
          <rPr>
            <b/>
            <sz val="9"/>
            <rFont val="ＭＳ Ｐゴシック"/>
            <family val="3"/>
          </rPr>
          <t>定格速度を選択する</t>
        </r>
      </text>
    </comment>
    <comment ref="BJ79" authorId="1">
      <text>
        <r>
          <rPr>
            <b/>
            <sz val="9"/>
            <rFont val="ＭＳ Ｐゴシック"/>
            <family val="3"/>
          </rPr>
          <t>実測値を記入</t>
        </r>
      </text>
    </comment>
    <comment ref="BN93" authorId="1">
      <text>
        <r>
          <rPr>
            <b/>
            <sz val="9"/>
            <rFont val="ＭＳ Ｐゴシック"/>
            <family val="3"/>
          </rPr>
          <t>実測値を記入</t>
        </r>
      </text>
    </comment>
    <comment ref="BN96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L5" authorId="1">
      <text>
        <r>
          <rPr>
            <b/>
            <sz val="9"/>
            <rFont val="ＭＳ Ｐゴシック"/>
            <family val="3"/>
          </rPr>
          <t>大臣認定番号を指定すると型式、つま先保護板寸法及びﾌﾟﾛｸﾞﾗﾑﾊﾞｰｼﾞｮﾝが決まる</t>
        </r>
      </text>
    </comment>
    <comment ref="AW8" authorId="1">
      <text>
        <r>
          <rPr>
            <b/>
            <sz val="9"/>
            <rFont val="ＭＳ Ｐゴシック"/>
            <family val="3"/>
          </rPr>
          <t>積載量を選択する</t>
        </r>
      </text>
    </comment>
    <comment ref="AW12" authorId="1">
      <text>
        <r>
          <rPr>
            <b/>
            <sz val="9"/>
            <rFont val="ＭＳ Ｐゴシック"/>
            <family val="3"/>
          </rPr>
          <t>機種を選択
GeN2 R(1.5T)
GeN2 P.R (2T)
Gen2 P.R (2.6T)
(非常用を含む）
GeN2 B (2T)
GeN2 B (2.6T)
R：片引き戸（乗用、人荷用）
P：両引き戸（乗用）
B：寝台用
※（）内はマシンタイプ
1.5T:シーブ3列
2T：シーブ4列
2.6T：シーブ5列</t>
        </r>
      </text>
    </comment>
    <comment ref="BJ58" authorId="1">
      <text>
        <r>
          <rPr>
            <b/>
            <sz val="9"/>
            <rFont val="ＭＳ Ｐゴシック"/>
            <family val="3"/>
          </rPr>
          <t>測定値を記入</t>
        </r>
      </text>
    </comment>
    <comment ref="BI26" authorId="1">
      <text>
        <r>
          <rPr>
            <b/>
            <sz val="9"/>
            <rFont val="ＭＳ Ｐゴシック"/>
            <family val="3"/>
          </rPr>
          <t>基盤に記入されている型番を記載する</t>
        </r>
      </text>
    </comment>
    <comment ref="BI32" authorId="1">
      <text>
        <r>
          <rPr>
            <sz val="9"/>
            <rFont val="ＭＳ Ｐゴシック"/>
            <family val="3"/>
          </rPr>
          <t xml:space="preserve">保守ツールを用いてプログラムVer.を確認する。
</t>
        </r>
      </text>
    </comment>
    <comment ref="X22" authorId="1">
      <text>
        <r>
          <rPr>
            <sz val="9"/>
            <rFont val="ＭＳ Ｐゴシック"/>
            <family val="3"/>
          </rPr>
          <t xml:space="preserve">基盤の型式若しくはプログラムバージョンを目視又は保守ツールにて確認する
</t>
        </r>
      </text>
    </comment>
    <comment ref="BW14" authorId="1">
      <text>
        <r>
          <rPr>
            <b/>
            <sz val="9"/>
            <rFont val="ＭＳ Ｐゴシック"/>
            <family val="3"/>
          </rPr>
          <t>手動にて記入</t>
        </r>
      </text>
    </comment>
  </commentList>
</comments>
</file>

<file path=xl/sharedStrings.xml><?xml version="1.0" encoding="utf-8"?>
<sst xmlns="http://schemas.openxmlformats.org/spreadsheetml/2006/main" count="329" uniqueCount="180">
  <si>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</si>
  <si>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</si>
  <si>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</si>
  <si>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</si>
  <si>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</si>
  <si>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</si>
  <si>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</si>
  <si>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</si>
  <si>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目視により確認する｡</t>
  </si>
  <si>
    <t>長さ</t>
  </si>
  <si>
    <t>つま先
保護板</t>
  </si>
  <si>
    <t>特定距離
感知装置</t>
  </si>
  <si>
    <t>規定部品の
交換基準</t>
  </si>
  <si>
    <t>ﾊﾟｯﾄﾞの厚さの状況</t>
  </si>
  <si>
    <t>ﾊﾟｯﾄﾞの状況</t>
  </si>
  <si>
    <t>制動力の状況</t>
  </si>
  <si>
    <t>目視及び触診により
確認する｡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</si>
  <si>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</si>
  <si>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</si>
  <si>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</si>
  <si>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</si>
  <si>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かご床面からつま先
保護板直線部までの
長さを測定する｡</t>
  </si>
  <si>
    <t>(2)</t>
  </si>
  <si>
    <t>規定部品の形式</t>
  </si>
  <si>
    <t>昇降機番号 :</t>
  </si>
  <si>
    <t>制動距離:</t>
  </si>
  <si>
    <t xml:space="preserve">登録番号           </t>
  </si>
  <si>
    <t xml:space="preserve">建築物等の名称 </t>
  </si>
  <si>
    <t>:</t>
  </si>
  <si>
    <t>規定値 :</t>
  </si>
  <si>
    <t>:</t>
  </si>
  <si>
    <t>(1)</t>
  </si>
  <si>
    <t>(4)</t>
  </si>
  <si>
    <t>(5)</t>
  </si>
  <si>
    <t>mm</t>
  </si>
  <si>
    <t>mm</t>
  </si>
  <si>
    <t>(3)</t>
  </si>
  <si>
    <t>号機</t>
  </si>
  <si>
    <t>mm</t>
  </si>
  <si>
    <t>ﾌﾟﾛｸﾞﾗﾑﾊﾞｰｼﾞｮﾝ</t>
  </si>
  <si>
    <t>取付けが堅固でないこと｡</t>
  </si>
  <si>
    <t>規定部品の形式が適正なものでないこと｡</t>
  </si>
  <si>
    <t>動作位置を確認する。</t>
  </si>
  <si>
    <t>mm</t>
  </si>
  <si>
    <t>ﾌﾞﾚｰｷﾊﾟｯﾄﾞの動作感知装置</t>
  </si>
  <si>
    <t>ﾌﾞﾚｰｷ開放時及び締結時の動作感知装置の接点信号を確認する。</t>
  </si>
  <si>
    <t>ﾌﾞﾚｰｷの開閉と接点信号が一致していないこと。</t>
  </si>
  <si>
    <t>要重点点検</t>
  </si>
  <si>
    <t>ﾊﾟｯﾄﾞに欠損､割れがあること。又は剥離していること｡</t>
  </si>
  <si>
    <t>巻上機</t>
  </si>
  <si>
    <t>油排出場所の油の流出状況</t>
  </si>
  <si>
    <t>ー</t>
  </si>
  <si>
    <t>ー</t>
  </si>
  <si>
    <t>制動面に油が付着していること。</t>
  </si>
  <si>
    <t>規定値:</t>
  </si>
  <si>
    <t>制動面の油の流出状況</t>
  </si>
  <si>
    <t>過度の変形があること。</t>
  </si>
  <si>
    <t>型式</t>
  </si>
  <si>
    <t>作動の状況</t>
  </si>
  <si>
    <t>戸開走行保護装置が作動しないこと。</t>
  </si>
  <si>
    <t>特記事項</t>
  </si>
  <si>
    <t>番号</t>
  </si>
  <si>
    <t>指摘の具体的内容等</t>
  </si>
  <si>
    <t>改善策の具体的内容等</t>
  </si>
  <si>
    <t>年月</t>
  </si>
  <si>
    <t>改善（予定）</t>
  </si>
  <si>
    <t>停止距離が規定距離を超えていること。</t>
  </si>
  <si>
    <t>ﾄﾞｱｿﾞｰﾝ外で走行中に戸開状態にして模擬した場合の動作を確認する。</t>
  </si>
  <si>
    <t>上記( 1 )～( 6 )の検査結果で｢要是正｣又は｢要重点点検｣および別記第一号 1－(14)･3－(3)･4－(11)の検査結果で｢要是正｣又は｢要重点点検｣の判定がある場合は､別記第一号 2－(9)｢戸開走行保護装置｣の検査結果を｢要是正｣又は｢要重点点検｣と判定する｡</t>
  </si>
  <si>
    <t>大臣認定番号</t>
  </si>
  <si>
    <t>UCMP型式</t>
  </si>
  <si>
    <t>ｋｇ</t>
  </si>
  <si>
    <t>積載量 :</t>
  </si>
  <si>
    <t>定格速度 :</t>
  </si>
  <si>
    <t>認定番号</t>
  </si>
  <si>
    <t>型式：</t>
  </si>
  <si>
    <t>規定位置で動作しないこと。　　　　　　　　　　</t>
  </si>
  <si>
    <t>規定値：</t>
  </si>
  <si>
    <t>隙間が 0.4mmを超えること。（要重点点検）    　　　　　　　　　　　　　　　　　　　　　</t>
  </si>
  <si>
    <t>隙間が 0.45mmを超えること。（要是正）</t>
  </si>
  <si>
    <t>mm</t>
  </si>
  <si>
    <t>可動制動板とｺｲﾙｹｰｽの隙間を測定する。</t>
  </si>
  <si>
    <t>-</t>
  </si>
  <si>
    <t>-</t>
  </si>
  <si>
    <t>-</t>
  </si>
  <si>
    <t>-</t>
  </si>
  <si>
    <t>〇</t>
  </si>
  <si>
    <t>ー</t>
  </si>
  <si>
    <t>電動機及びﾌﾞﾚｰｷの励磁ｺｲﾙが電源から遮断されないこと。</t>
  </si>
  <si>
    <t>（</t>
  </si>
  <si>
    <t>）</t>
  </si>
  <si>
    <t>安全制御ﾌﾟﾛｸﾞﾗﾑ</t>
  </si>
  <si>
    <t>機　種 :</t>
  </si>
  <si>
    <t>前　回:</t>
  </si>
  <si>
    <t>mm未満であること｡</t>
  </si>
  <si>
    <t>-</t>
  </si>
  <si>
    <t>-</t>
  </si>
  <si>
    <t>GeN2 P.R(2T)</t>
  </si>
  <si>
    <t>GeN2 B(2T)</t>
  </si>
  <si>
    <t>GeN2 B(2.6T)</t>
  </si>
  <si>
    <t>GeN2 P.R(2.6T)</t>
  </si>
  <si>
    <t>R.P(2T)</t>
  </si>
  <si>
    <t>R.P(2.6T)</t>
  </si>
  <si>
    <t>B(2T)</t>
  </si>
  <si>
    <t>B(2.6T)</t>
  </si>
  <si>
    <t>-</t>
  </si>
  <si>
    <t>-</t>
  </si>
  <si>
    <t>-</t>
  </si>
  <si>
    <t>型式：</t>
  </si>
  <si>
    <t>●</t>
  </si>
  <si>
    <t>基板が指定されている型式と同一でないこと。</t>
  </si>
  <si>
    <t>ﾌﾟﾛｸﾞﾗﾑが大臣認定を受けた型式と同一でないこと。</t>
  </si>
  <si>
    <t>年</t>
  </si>
  <si>
    <t>ENNNUN-2042</t>
  </si>
  <si>
    <t>DBG-1</t>
  </si>
  <si>
    <t>ENNNUN-2043</t>
  </si>
  <si>
    <t>DBG-2</t>
  </si>
  <si>
    <t>ENNNUN-2044</t>
  </si>
  <si>
    <t>DBG-3</t>
  </si>
  <si>
    <t>ENNNUN-2045</t>
  </si>
  <si>
    <t>DBG-4</t>
  </si>
  <si>
    <t>ENNNUN-2046</t>
  </si>
  <si>
    <t>DBG-5</t>
  </si>
  <si>
    <t>ENNNUN-2047</t>
  </si>
  <si>
    <t>DBG-6</t>
  </si>
  <si>
    <t>ENNNUN-2048</t>
  </si>
  <si>
    <t>DBG-7</t>
  </si>
  <si>
    <t>-</t>
  </si>
  <si>
    <t>R(1.5T)</t>
  </si>
  <si>
    <t>-</t>
  </si>
  <si>
    <t>-</t>
  </si>
  <si>
    <t>-</t>
  </si>
  <si>
    <t>-</t>
  </si>
  <si>
    <t>-</t>
  </si>
  <si>
    <t>型</t>
  </si>
  <si>
    <t>?</t>
  </si>
  <si>
    <r>
      <t>G</t>
    </r>
    <r>
      <rPr>
        <sz val="11"/>
        <rFont val="ＭＳ Ｐゴシック"/>
        <family val="3"/>
      </rPr>
      <t>eN2 R(1.5T)</t>
    </r>
  </si>
  <si>
    <t>UCM1,UCM2</t>
  </si>
  <si>
    <t>基板上の表示</t>
  </si>
  <si>
    <t>積載</t>
  </si>
  <si>
    <t>速度</t>
  </si>
  <si>
    <t>機種</t>
  </si>
  <si>
    <t>-</t>
  </si>
  <si>
    <t>-</t>
  </si>
  <si>
    <r>
      <t>ソフトV</t>
    </r>
    <r>
      <rPr>
        <sz val="11"/>
        <rFont val="ＭＳ Ｐゴシック"/>
        <family val="3"/>
      </rPr>
      <t>er.</t>
    </r>
  </si>
  <si>
    <r>
      <t>J</t>
    </r>
    <r>
      <rPr>
        <sz val="11"/>
        <rFont val="ＭＳ Ｐゴシック"/>
        <family val="3"/>
      </rPr>
      <t>AA31671BAA</t>
    </r>
  </si>
  <si>
    <t>リレー</t>
  </si>
  <si>
    <t>つま先保護板</t>
  </si>
  <si>
    <t>±75±10</t>
  </si>
  <si>
    <t>特定距離</t>
  </si>
  <si>
    <t>mm</t>
  </si>
  <si>
    <t>ｼｰﾙ部から油が流出していること。</t>
  </si>
  <si>
    <t>ﾌﾞﾚｰｷ両側制動を確認する｡（定格速度、無積載上昇）</t>
  </si>
  <si>
    <t>元号</t>
  </si>
  <si>
    <t>昭和</t>
  </si>
  <si>
    <t>平成</t>
  </si>
  <si>
    <t>万回</t>
  </si>
  <si>
    <t>交換基準</t>
  </si>
  <si>
    <t>UCM2 :</t>
  </si>
  <si>
    <t>10年/400万回</t>
  </si>
  <si>
    <t>規定部品経過時間又は起動回数が交換基準を超えている事｡</t>
  </si>
  <si>
    <t>回数</t>
  </si>
  <si>
    <t>総合</t>
  </si>
  <si>
    <t>UCM2</t>
  </si>
  <si>
    <t>UCM1</t>
  </si>
  <si>
    <t>UCM2:</t>
  </si>
  <si>
    <t>UCM1:</t>
  </si>
  <si>
    <t>(6)</t>
  </si>
  <si>
    <t>UCM1 :</t>
  </si>
  <si>
    <t>目視にて基板上の型番の確認又は保守ツールにてバージョンを確認し、どちらか又は両方を記入すると自動で判定される。</t>
  </si>
  <si>
    <t>手動で判定する。</t>
  </si>
  <si>
    <t>測定値を記入すると自動で判定される。</t>
  </si>
  <si>
    <t>制動距離を記入すると自動で判定される。</t>
  </si>
  <si>
    <t>各部品の経過時間及び起動回数を記入すると自動で判定される。</t>
  </si>
  <si>
    <t>令和</t>
  </si>
  <si>
    <t>安全制御ﾌﾟﾛｸﾞﾗﾑの型式を確認する。（目視にて基盤の型番の確認又は保守ﾂｰﾙによる確認）</t>
  </si>
  <si>
    <t>ﾌﾞﾚｰｷ</t>
  </si>
  <si>
    <t>ﾘﾚｰ</t>
  </si>
  <si>
    <t>発行 :令和　3年　1月　6日Ver.3</t>
  </si>
  <si>
    <t>m/min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</si>
</sst>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5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 style="hair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33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0" borderId="18" xfId="0" applyFont="1" applyBorder="1" applyAlignment="1">
      <alignment vertical="center"/>
    </xf>
    <xf numFmtId="0" fontId="21" fillId="0" borderId="14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21" fillId="0" borderId="12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9" xfId="0" applyFont="1" applyBorder="1" applyAlignment="1">
      <alignment vertical="top"/>
    </xf>
    <xf numFmtId="0" fontId="21" fillId="0" borderId="18" xfId="0" applyFont="1" applyBorder="1" applyAlignment="1">
      <alignment vertical="top"/>
    </xf>
    <xf numFmtId="0" fontId="21" fillId="0" borderId="20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1" fillId="0" borderId="22" xfId="0" applyFont="1" applyBorder="1" applyAlignment="1" applyProtection="1">
      <alignment horizontal="center"/>
      <protection locked="0"/>
    </xf>
    <xf numFmtId="0" fontId="22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2" fillId="0" borderId="22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1" fillId="0" borderId="22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10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21" fillId="0" borderId="12" xfId="0" applyFont="1" applyBorder="1" applyAlignment="1" applyProtection="1">
      <alignment vertical="center" shrinkToFit="1"/>
      <protection/>
    </xf>
    <xf numFmtId="0" fontId="21" fillId="0" borderId="0" xfId="0" applyFont="1" applyBorder="1" applyAlignment="1" applyProtection="1">
      <alignment vertical="center" shrinkToFit="1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2" xfId="0" applyFont="1" applyBorder="1" applyAlignment="1">
      <alignment vertical="center"/>
    </xf>
    <xf numFmtId="0" fontId="28" fillId="0" borderId="0" xfId="0" applyFont="1" applyBorder="1" applyAlignment="1">
      <alignment vertical="center" shrinkToFit="1"/>
    </xf>
    <xf numFmtId="0" fontId="28" fillId="0" borderId="13" xfId="0" applyFont="1" applyBorder="1" applyAlignment="1">
      <alignment vertical="center" shrinkToFit="1"/>
    </xf>
    <xf numFmtId="0" fontId="28" fillId="0" borderId="12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1" fillId="24" borderId="21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1" fillId="0" borderId="24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24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/>
      <protection/>
    </xf>
    <xf numFmtId="176" fontId="21" fillId="0" borderId="16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1" fillId="0" borderId="36" xfId="0" applyFont="1" applyBorder="1" applyAlignment="1">
      <alignment vertical="center" wrapText="1"/>
    </xf>
    <xf numFmtId="0" fontId="21" fillId="0" borderId="36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vertical="center"/>
      <protection/>
    </xf>
    <xf numFmtId="0" fontId="21" fillId="0" borderId="19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38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1" fillId="0" borderId="12" xfId="0" applyFont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vertical="center" wrapText="1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14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14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21" fillId="0" borderId="19" xfId="0" applyFont="1" applyBorder="1" applyAlignment="1" applyProtection="1">
      <alignment vertical="center"/>
      <protection/>
    </xf>
    <xf numFmtId="0" fontId="21" fillId="0" borderId="18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vertical="center"/>
      <protection/>
    </xf>
    <xf numFmtId="0" fontId="21" fillId="0" borderId="20" xfId="0" applyFont="1" applyBorder="1" applyAlignment="1" applyProtection="1">
      <alignment vertical="center"/>
      <protection/>
    </xf>
    <xf numFmtId="0" fontId="21" fillId="0" borderId="21" xfId="0" applyFont="1" applyBorder="1" applyAlignment="1">
      <alignment horizontal="center" vertical="center"/>
    </xf>
    <xf numFmtId="38" fontId="0" fillId="0" borderId="14" xfId="49" applyFont="1" applyBorder="1" applyAlignment="1" applyProtection="1">
      <alignment horizontal="center" vertical="center"/>
      <protection hidden="1"/>
    </xf>
    <xf numFmtId="38" fontId="0" fillId="0" borderId="10" xfId="49" applyFont="1" applyBorder="1" applyAlignment="1" applyProtection="1">
      <alignment horizontal="center" vertical="center"/>
      <protection hidden="1"/>
    </xf>
    <xf numFmtId="38" fontId="0" fillId="0" borderId="34" xfId="49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horizontal="center" vertical="center"/>
      <protection hidden="1"/>
    </xf>
    <xf numFmtId="38" fontId="0" fillId="0" borderId="0" xfId="49" applyFont="1" applyBorder="1" applyAlignment="1" applyProtection="1">
      <alignment horizontal="center" vertical="center"/>
      <protection hidden="1"/>
    </xf>
    <xf numFmtId="38" fontId="0" fillId="0" borderId="30" xfId="49" applyFont="1" applyBorder="1" applyAlignment="1" applyProtection="1">
      <alignment horizontal="center" vertical="center"/>
      <protection hidden="1"/>
    </xf>
    <xf numFmtId="38" fontId="0" fillId="0" borderId="15" xfId="49" applyFont="1" applyBorder="1" applyAlignment="1" applyProtection="1">
      <alignment horizontal="center" vertical="center"/>
      <protection hidden="1"/>
    </xf>
    <xf numFmtId="38" fontId="0" fillId="0" borderId="16" xfId="49" applyFont="1" applyBorder="1" applyAlignment="1" applyProtection="1">
      <alignment horizontal="center" vertical="center"/>
      <protection hidden="1"/>
    </xf>
    <xf numFmtId="38" fontId="0" fillId="0" borderId="41" xfId="49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21" fillId="0" borderId="12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13" xfId="0" applyFont="1" applyBorder="1" applyAlignment="1">
      <alignment horizontal="left" vertical="center" wrapText="1" shrinkToFit="1"/>
    </xf>
    <xf numFmtId="0" fontId="22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21" fillId="0" borderId="22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21" fillId="0" borderId="22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right" vertical="center"/>
      <protection hidden="1"/>
    </xf>
    <xf numFmtId="0" fontId="21" fillId="0" borderId="0" xfId="0" applyFont="1" applyBorder="1" applyAlignment="1">
      <alignment horizontal="right"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24" xfId="0" applyFont="1" applyBorder="1" applyAlignment="1" applyProtection="1">
      <alignment vertical="center" shrinkToFit="1"/>
      <protection locked="0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1" fillId="0" borderId="21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>
      <alignment horizontal="left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47625</xdr:colOff>
      <xdr:row>97</xdr:row>
      <xdr:rowOff>9525</xdr:rowOff>
    </xdr:from>
    <xdr:to>
      <xdr:col>73</xdr:col>
      <xdr:colOff>0</xdr:colOff>
      <xdr:row>97</xdr:row>
      <xdr:rowOff>9525</xdr:rowOff>
    </xdr:to>
    <xdr:sp>
      <xdr:nvSpPr>
        <xdr:cNvPr id="1" name="Line 25"/>
        <xdr:cNvSpPr>
          <a:spLocks/>
        </xdr:cNvSpPr>
      </xdr:nvSpPr>
      <xdr:spPr>
        <a:xfrm>
          <a:off x="5781675" y="92487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28575</xdr:colOff>
      <xdr:row>94</xdr:row>
      <xdr:rowOff>0</xdr:rowOff>
    </xdr:from>
    <xdr:to>
      <xdr:col>72</xdr:col>
      <xdr:colOff>76200</xdr:colOff>
      <xdr:row>94</xdr:row>
      <xdr:rowOff>0</xdr:rowOff>
    </xdr:to>
    <xdr:sp>
      <xdr:nvSpPr>
        <xdr:cNvPr id="2" name="Line 25"/>
        <xdr:cNvSpPr>
          <a:spLocks/>
        </xdr:cNvSpPr>
      </xdr:nvSpPr>
      <xdr:spPr>
        <a:xfrm>
          <a:off x="5762625" y="8953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H298"/>
  <sheetViews>
    <sheetView tabSelected="1" view="pageBreakPreview" zoomScaleSheetLayoutView="100" zoomScalePageLayoutView="0" workbookViewId="0" topLeftCell="A1">
      <selection activeCell="Q10" sqref="Q10:AN11"/>
    </sheetView>
  </sheetViews>
  <sheetFormatPr defaultColWidth="9.00390625" defaultRowHeight="13.5"/>
  <cols>
    <col min="1" max="4" width="1.625" style="1" customWidth="1"/>
    <col min="5" max="89" width="1.25" style="1" customWidth="1"/>
    <col min="90" max="96" width="5.625" style="1" customWidth="1"/>
    <col min="97" max="112" width="5.625" style="1" hidden="1" customWidth="1"/>
    <col min="113" max="116" width="5.625" style="1" customWidth="1"/>
    <col min="117" max="16384" width="9.00390625" style="1" customWidth="1"/>
  </cols>
  <sheetData>
    <row r="1" ht="7.5" customHeight="1"/>
    <row r="2" ht="7.5" customHeight="1"/>
    <row r="3" spans="5:89" ht="7.5" customHeight="1">
      <c r="E3" s="199" t="s">
        <v>18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</row>
    <row r="4" spans="5:89" ht="7.5" customHeight="1"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</row>
    <row r="5" spans="5:97" ht="7.5" customHeight="1">
      <c r="E5" s="7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T5" s="77"/>
      <c r="U5" s="77"/>
      <c r="V5" s="77"/>
      <c r="W5" s="77"/>
      <c r="X5" s="77"/>
      <c r="Y5" s="77"/>
      <c r="Z5" s="77"/>
      <c r="AA5" s="494" t="s">
        <v>69</v>
      </c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500" t="s">
        <v>74</v>
      </c>
      <c r="AM5" s="500"/>
      <c r="AN5" s="500"/>
      <c r="AO5" s="500"/>
      <c r="AP5" s="500"/>
      <c r="AQ5" s="500"/>
      <c r="AR5" s="500"/>
      <c r="AS5" s="500"/>
      <c r="AT5" s="500"/>
      <c r="AU5" s="500"/>
      <c r="AV5" s="500"/>
      <c r="AW5" s="500"/>
      <c r="AX5" s="494" t="s">
        <v>70</v>
      </c>
      <c r="AY5" s="494"/>
      <c r="AZ5" s="494"/>
      <c r="BA5" s="494"/>
      <c r="BB5" s="494"/>
      <c r="BC5" s="494"/>
      <c r="BD5" s="494"/>
      <c r="BE5" s="494"/>
      <c r="BF5" s="494"/>
      <c r="BG5" s="494" t="str">
        <f>IF(OR(AL5="認定番号",AL5=""),"？",VLOOKUP(AL5,DC27:DH36,2,FALSE))</f>
        <v>？</v>
      </c>
      <c r="BH5" s="494"/>
      <c r="BI5" s="494"/>
      <c r="BJ5" s="494"/>
      <c r="BK5" s="494"/>
      <c r="BL5" s="494"/>
      <c r="BM5" s="494"/>
      <c r="BN5" s="494"/>
      <c r="BO5" s="494"/>
      <c r="BP5" s="494"/>
      <c r="BQ5" s="494" t="s">
        <v>134</v>
      </c>
      <c r="BR5" s="494"/>
      <c r="BS5" s="494"/>
      <c r="BT5" s="77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</row>
    <row r="6" spans="5:97" ht="7.5" customHeight="1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77"/>
      <c r="S6" s="77"/>
      <c r="T6" s="77"/>
      <c r="U6" s="77"/>
      <c r="V6" s="77"/>
      <c r="W6" s="77"/>
      <c r="X6" s="77"/>
      <c r="Y6" s="77"/>
      <c r="Z6" s="77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494"/>
      <c r="BK6" s="494"/>
      <c r="BL6" s="494"/>
      <c r="BM6" s="494"/>
      <c r="BN6" s="494"/>
      <c r="BO6" s="494"/>
      <c r="BP6" s="494"/>
      <c r="BQ6" s="494"/>
      <c r="BR6" s="494"/>
      <c r="BS6" s="494"/>
      <c r="BT6" s="77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</row>
    <row r="7" spans="5:89" ht="7.5" customHeight="1"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5:89" ht="7.5" customHeight="1"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28"/>
      <c r="AP8" s="28"/>
      <c r="AQ8" s="502" t="s">
        <v>72</v>
      </c>
      <c r="AR8" s="502"/>
      <c r="AS8" s="502"/>
      <c r="AT8" s="502"/>
      <c r="AU8" s="502"/>
      <c r="AV8" s="502"/>
      <c r="AW8" s="175" t="s">
        <v>139</v>
      </c>
      <c r="AX8" s="175"/>
      <c r="AY8" s="175"/>
      <c r="AZ8" s="175"/>
      <c r="BA8" s="175"/>
      <c r="BB8" s="517" t="s">
        <v>71</v>
      </c>
      <c r="BC8" s="517"/>
      <c r="BD8" s="517"/>
      <c r="BE8" s="517"/>
      <c r="BF8" s="517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</row>
    <row r="9" spans="5:89" ht="7.5" customHeight="1"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28"/>
      <c r="AP9" s="28"/>
      <c r="AQ9" s="498"/>
      <c r="AR9" s="498"/>
      <c r="AS9" s="498"/>
      <c r="AT9" s="498"/>
      <c r="AU9" s="498"/>
      <c r="AV9" s="498"/>
      <c r="AW9" s="176"/>
      <c r="AX9" s="176"/>
      <c r="AY9" s="176"/>
      <c r="AZ9" s="176"/>
      <c r="BA9" s="176"/>
      <c r="BB9" s="518"/>
      <c r="BC9" s="518"/>
      <c r="BD9" s="518"/>
      <c r="BE9" s="518"/>
      <c r="BF9" s="518"/>
      <c r="BG9" s="30"/>
      <c r="BH9" s="15"/>
      <c r="BI9" s="15"/>
      <c r="BJ9" s="15"/>
      <c r="BK9" s="15"/>
      <c r="BL9" s="15"/>
      <c r="BM9" s="15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</row>
    <row r="10" spans="6:89" ht="7.5" customHeight="1">
      <c r="F10" s="369" t="s">
        <v>27</v>
      </c>
      <c r="G10" s="369"/>
      <c r="H10" s="369"/>
      <c r="I10" s="369"/>
      <c r="J10" s="369"/>
      <c r="K10" s="369"/>
      <c r="L10" s="369"/>
      <c r="M10" s="369"/>
      <c r="N10" s="369"/>
      <c r="O10" s="369"/>
      <c r="P10" s="314" t="s">
        <v>28</v>
      </c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5"/>
      <c r="AJ10" s="495"/>
      <c r="AK10" s="495"/>
      <c r="AL10" s="495"/>
      <c r="AM10" s="495"/>
      <c r="AN10" s="495"/>
      <c r="AQ10" s="502" t="s">
        <v>73</v>
      </c>
      <c r="AR10" s="502"/>
      <c r="AS10" s="502"/>
      <c r="AT10" s="502"/>
      <c r="AU10" s="502"/>
      <c r="AV10" s="502"/>
      <c r="AW10" s="175" t="s">
        <v>140</v>
      </c>
      <c r="AX10" s="175"/>
      <c r="AY10" s="175"/>
      <c r="AZ10" s="175"/>
      <c r="BA10" s="175"/>
      <c r="BB10" s="515" t="s">
        <v>179</v>
      </c>
      <c r="BC10" s="515"/>
      <c r="BD10" s="515"/>
      <c r="BE10" s="515"/>
      <c r="BF10" s="515"/>
      <c r="BG10" s="30"/>
      <c r="BH10" s="3"/>
      <c r="BI10" s="3"/>
      <c r="BJ10" s="3"/>
      <c r="BK10" s="3"/>
      <c r="BL10" s="3"/>
      <c r="BM10" s="3"/>
      <c r="BN10" s="501" t="s">
        <v>178</v>
      </c>
      <c r="BO10" s="501"/>
      <c r="BP10" s="501"/>
      <c r="BQ10" s="501"/>
      <c r="BR10" s="501"/>
      <c r="BS10" s="501"/>
      <c r="BT10" s="501"/>
      <c r="BU10" s="501"/>
      <c r="BV10" s="501"/>
      <c r="BW10" s="501"/>
      <c r="BX10" s="501"/>
      <c r="BY10" s="501"/>
      <c r="BZ10" s="501"/>
      <c r="CA10" s="501"/>
      <c r="CB10" s="501"/>
      <c r="CC10" s="501"/>
      <c r="CD10" s="501"/>
      <c r="CE10" s="501"/>
      <c r="CF10" s="501"/>
      <c r="CG10" s="501"/>
      <c r="CH10" s="501"/>
      <c r="CI10" s="501"/>
      <c r="CJ10" s="501"/>
      <c r="CK10" s="501"/>
    </row>
    <row r="11" spans="6:89" ht="7.5" customHeight="1"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15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Q11" s="498"/>
      <c r="AR11" s="498"/>
      <c r="AS11" s="498"/>
      <c r="AT11" s="498"/>
      <c r="AU11" s="498"/>
      <c r="AV11" s="498"/>
      <c r="AW11" s="176"/>
      <c r="AX11" s="176"/>
      <c r="AY11" s="176"/>
      <c r="AZ11" s="176"/>
      <c r="BA11" s="176"/>
      <c r="BB11" s="516"/>
      <c r="BC11" s="516"/>
      <c r="BD11" s="516"/>
      <c r="BE11" s="516"/>
      <c r="BF11" s="516"/>
      <c r="BG11" s="17"/>
      <c r="BH11" s="17"/>
      <c r="BI11" s="29"/>
      <c r="BJ11" s="12"/>
      <c r="BK11" s="12"/>
      <c r="BL11" s="12"/>
      <c r="BM11" s="12"/>
      <c r="BN11" s="501"/>
      <c r="BO11" s="501"/>
      <c r="BP11" s="501"/>
      <c r="BQ11" s="501"/>
      <c r="BR11" s="501"/>
      <c r="BS11" s="501"/>
      <c r="BT11" s="501"/>
      <c r="BU11" s="501"/>
      <c r="BV11" s="501"/>
      <c r="BW11" s="501"/>
      <c r="BX11" s="501"/>
      <c r="BY11" s="501"/>
      <c r="BZ11" s="501"/>
      <c r="CA11" s="501"/>
      <c r="CB11" s="501"/>
      <c r="CC11" s="501"/>
      <c r="CD11" s="501"/>
      <c r="CE11" s="501"/>
      <c r="CF11" s="501"/>
      <c r="CG11" s="501"/>
      <c r="CH11" s="501"/>
      <c r="CI11" s="501"/>
      <c r="CJ11" s="501"/>
      <c r="CK11" s="501"/>
    </row>
    <row r="12" spans="6:89" ht="7.5" customHeight="1">
      <c r="F12" s="369" t="s">
        <v>26</v>
      </c>
      <c r="G12" s="369"/>
      <c r="H12" s="369"/>
      <c r="I12" s="369"/>
      <c r="J12" s="369"/>
      <c r="K12" s="369"/>
      <c r="L12" s="369"/>
      <c r="M12" s="369"/>
      <c r="N12" s="369"/>
      <c r="O12" s="369"/>
      <c r="P12" s="314" t="s">
        <v>30</v>
      </c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Q12" s="497" t="s">
        <v>92</v>
      </c>
      <c r="AR12" s="497"/>
      <c r="AS12" s="497"/>
      <c r="AT12" s="497"/>
      <c r="AU12" s="497"/>
      <c r="AV12" s="497"/>
      <c r="AW12" s="499" t="s">
        <v>141</v>
      </c>
      <c r="AX12" s="499"/>
      <c r="AY12" s="499"/>
      <c r="AZ12" s="499"/>
      <c r="BA12" s="499"/>
      <c r="BB12" s="499"/>
      <c r="BC12" s="499"/>
      <c r="BD12" s="499"/>
      <c r="BE12" s="499"/>
      <c r="BF12" s="499"/>
      <c r="BG12" s="2"/>
      <c r="BH12" s="2"/>
      <c r="BI12" s="2"/>
      <c r="BJ12" s="175"/>
      <c r="BK12" s="175"/>
      <c r="BL12" s="175"/>
      <c r="BM12" s="175"/>
      <c r="BO12" s="98"/>
      <c r="BP12" s="98"/>
      <c r="BQ12" s="98"/>
      <c r="BR12" s="98"/>
      <c r="BS12" s="98"/>
      <c r="BT12" s="98"/>
      <c r="BU12" s="98"/>
      <c r="BV12" s="98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98"/>
      <c r="CJ12" s="98"/>
      <c r="CK12" s="98"/>
    </row>
    <row r="13" spans="6:89" ht="7.5" customHeight="1"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15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Q13" s="498"/>
      <c r="AR13" s="498"/>
      <c r="AS13" s="498"/>
      <c r="AT13" s="498"/>
      <c r="AU13" s="498"/>
      <c r="AV13" s="498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2"/>
      <c r="BH13" s="2"/>
      <c r="BI13" s="2"/>
      <c r="BJ13" s="175"/>
      <c r="BK13" s="175"/>
      <c r="BL13" s="175"/>
      <c r="BM13" s="175"/>
      <c r="BO13" s="98"/>
      <c r="BP13" s="98"/>
      <c r="BQ13" s="98"/>
      <c r="BR13" s="98"/>
      <c r="BS13" s="98"/>
      <c r="BT13" s="98"/>
      <c r="BU13" s="98"/>
      <c r="BV13" s="98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98"/>
      <c r="CJ13" s="98"/>
      <c r="CK13" s="98"/>
    </row>
    <row r="14" spans="6:89" ht="7.5" customHeight="1"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29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Q14" s="119"/>
      <c r="AR14" s="119"/>
      <c r="AS14" s="119"/>
      <c r="AT14" s="119"/>
      <c r="AU14" s="119"/>
      <c r="AV14" s="119"/>
      <c r="AW14" s="119"/>
      <c r="AX14" s="119"/>
      <c r="AY14" s="119"/>
      <c r="AZ14" s="94"/>
      <c r="BA14" s="119"/>
      <c r="BB14" s="94"/>
      <c r="BC14" s="119"/>
      <c r="BD14" s="94"/>
      <c r="BE14" s="119"/>
      <c r="BF14" s="94"/>
      <c r="BG14" s="119"/>
      <c r="BH14" s="94"/>
      <c r="BI14" s="119"/>
      <c r="BJ14" s="94"/>
      <c r="BK14" s="119"/>
      <c r="BL14" s="131"/>
      <c r="BM14" s="131"/>
      <c r="BN14" s="12"/>
      <c r="BO14" s="335" t="s">
        <v>24</v>
      </c>
      <c r="BP14" s="335"/>
      <c r="BQ14" s="335"/>
      <c r="BR14" s="335"/>
      <c r="BS14" s="335"/>
      <c r="BT14" s="335"/>
      <c r="BU14" s="335"/>
      <c r="BV14" s="335"/>
      <c r="BW14" s="470"/>
      <c r="BX14" s="470"/>
      <c r="BY14" s="470"/>
      <c r="BZ14" s="470"/>
      <c r="CA14" s="470"/>
      <c r="CB14" s="470"/>
      <c r="CC14" s="470"/>
      <c r="CD14" s="470"/>
      <c r="CE14" s="470"/>
      <c r="CF14" s="470"/>
      <c r="CG14" s="470"/>
      <c r="CH14" s="470"/>
      <c r="CI14" s="335" t="s">
        <v>37</v>
      </c>
      <c r="CJ14" s="335"/>
      <c r="CK14" s="335"/>
    </row>
    <row r="15" spans="6:89" ht="7.5" customHeight="1"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29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25"/>
      <c r="AP15" s="25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131"/>
      <c r="BM15" s="131"/>
      <c r="BN15" s="12"/>
      <c r="BO15" s="336"/>
      <c r="BP15" s="336"/>
      <c r="BQ15" s="336"/>
      <c r="BR15" s="336"/>
      <c r="BS15" s="336"/>
      <c r="BT15" s="336"/>
      <c r="BU15" s="336"/>
      <c r="BV15" s="336"/>
      <c r="BW15" s="471"/>
      <c r="BX15" s="471"/>
      <c r="BY15" s="471"/>
      <c r="BZ15" s="471"/>
      <c r="CA15" s="471"/>
      <c r="CB15" s="471"/>
      <c r="CC15" s="471"/>
      <c r="CD15" s="471"/>
      <c r="CE15" s="471"/>
      <c r="CF15" s="471"/>
      <c r="CG15" s="471"/>
      <c r="CH15" s="471"/>
      <c r="CI15" s="336"/>
      <c r="CJ15" s="336"/>
      <c r="CK15" s="336"/>
    </row>
    <row r="16" spans="6:89" ht="7.5" customHeight="1"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Q16" s="96"/>
      <c r="AR16" s="96"/>
      <c r="AS16" s="96"/>
      <c r="AT16" s="96"/>
      <c r="AU16" s="96"/>
      <c r="AV16" s="96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2"/>
      <c r="BH16" s="2"/>
      <c r="BI16" s="2"/>
      <c r="BJ16" s="97"/>
      <c r="BK16" s="97"/>
      <c r="BL16" s="97"/>
      <c r="BM16" s="97"/>
      <c r="BO16" s="56"/>
      <c r="BP16" s="56"/>
      <c r="BQ16" s="56"/>
      <c r="BR16" s="56"/>
      <c r="BS16" s="56"/>
      <c r="BT16" s="56"/>
      <c r="BU16" s="56"/>
      <c r="BV16" s="56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56"/>
      <c r="CJ16" s="56"/>
      <c r="CK16" s="56"/>
    </row>
    <row r="17" spans="5:95" ht="7.5" customHeight="1">
      <c r="E17" s="316" t="s">
        <v>0</v>
      </c>
      <c r="F17" s="317"/>
      <c r="G17" s="317"/>
      <c r="H17" s="317"/>
      <c r="I17" s="317"/>
      <c r="J17" s="317"/>
      <c r="K17" s="317"/>
      <c r="L17" s="318"/>
      <c r="M17" s="324" t="s">
        <v>1</v>
      </c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4" t="s">
        <v>4</v>
      </c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4" t="s">
        <v>3</v>
      </c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487" t="s">
        <v>5</v>
      </c>
      <c r="BI17" s="488"/>
      <c r="BJ17" s="488"/>
      <c r="BK17" s="488"/>
      <c r="BL17" s="488"/>
      <c r="BM17" s="488"/>
      <c r="BN17" s="488"/>
      <c r="BO17" s="488"/>
      <c r="BP17" s="488"/>
      <c r="BQ17" s="488"/>
      <c r="BR17" s="488"/>
      <c r="BS17" s="488"/>
      <c r="BT17" s="488"/>
      <c r="BU17" s="488"/>
      <c r="BV17" s="488"/>
      <c r="BW17" s="172" t="s">
        <v>6</v>
      </c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8"/>
      <c r="CL17" s="186"/>
      <c r="CM17" s="187"/>
      <c r="CN17" s="187"/>
      <c r="CO17" s="188"/>
      <c r="CP17" s="25"/>
      <c r="CQ17" s="25"/>
    </row>
    <row r="18" spans="5:104" ht="7.5" customHeight="1">
      <c r="E18" s="308"/>
      <c r="F18" s="319"/>
      <c r="G18" s="319"/>
      <c r="H18" s="319"/>
      <c r="I18" s="319"/>
      <c r="J18" s="319"/>
      <c r="K18" s="319"/>
      <c r="L18" s="320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488"/>
      <c r="BI18" s="488"/>
      <c r="BJ18" s="488"/>
      <c r="BK18" s="488"/>
      <c r="BL18" s="488"/>
      <c r="BM18" s="488"/>
      <c r="BN18" s="488"/>
      <c r="BO18" s="488"/>
      <c r="BP18" s="488"/>
      <c r="BQ18" s="488"/>
      <c r="BR18" s="488"/>
      <c r="BS18" s="488"/>
      <c r="BT18" s="488"/>
      <c r="BU18" s="488"/>
      <c r="BV18" s="488"/>
      <c r="BW18" s="192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4"/>
      <c r="CL18" s="189"/>
      <c r="CM18" s="190"/>
      <c r="CN18" s="190"/>
      <c r="CO18" s="191"/>
      <c r="CP18" s="25"/>
      <c r="CQ18" s="25"/>
      <c r="CY18" s="61"/>
      <c r="CZ18" s="61"/>
    </row>
    <row r="19" spans="5:106" ht="7.5" customHeight="1">
      <c r="E19" s="308"/>
      <c r="F19" s="319"/>
      <c r="G19" s="319"/>
      <c r="H19" s="319"/>
      <c r="I19" s="319"/>
      <c r="J19" s="319"/>
      <c r="K19" s="319"/>
      <c r="L19" s="320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488"/>
      <c r="BI19" s="488"/>
      <c r="BJ19" s="488"/>
      <c r="BK19" s="488"/>
      <c r="BL19" s="488"/>
      <c r="BM19" s="488"/>
      <c r="BN19" s="488"/>
      <c r="BO19" s="488"/>
      <c r="BP19" s="488"/>
      <c r="BQ19" s="488"/>
      <c r="BR19" s="488"/>
      <c r="BS19" s="488"/>
      <c r="BT19" s="488"/>
      <c r="BU19" s="488"/>
      <c r="BV19" s="488"/>
      <c r="BW19" s="483" t="s">
        <v>19</v>
      </c>
      <c r="BX19" s="484"/>
      <c r="BY19" s="484"/>
      <c r="BZ19" s="484"/>
      <c r="CA19" s="485"/>
      <c r="CB19" s="474" t="s">
        <v>47</v>
      </c>
      <c r="CC19" s="475"/>
      <c r="CD19" s="475"/>
      <c r="CE19" s="475"/>
      <c r="CF19" s="476"/>
      <c r="CG19" s="492" t="s">
        <v>20</v>
      </c>
      <c r="CH19" s="484"/>
      <c r="CI19" s="484"/>
      <c r="CJ19" s="485"/>
      <c r="CK19" s="493"/>
      <c r="CL19" s="189"/>
      <c r="CM19" s="190"/>
      <c r="CN19" s="190"/>
      <c r="CO19" s="191"/>
      <c r="CP19" s="25"/>
      <c r="CQ19" s="25"/>
      <c r="CY19" s="17"/>
      <c r="CZ19" s="17"/>
      <c r="DB19" s="65"/>
    </row>
    <row r="20" spans="5:108" ht="7.5" customHeight="1">
      <c r="E20" s="308"/>
      <c r="F20" s="319"/>
      <c r="G20" s="319"/>
      <c r="H20" s="319"/>
      <c r="I20" s="319"/>
      <c r="J20" s="319"/>
      <c r="K20" s="319"/>
      <c r="L20" s="320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488"/>
      <c r="BI20" s="488"/>
      <c r="BJ20" s="488"/>
      <c r="BK20" s="488"/>
      <c r="BL20" s="488"/>
      <c r="BM20" s="488"/>
      <c r="BN20" s="488"/>
      <c r="BO20" s="488"/>
      <c r="BP20" s="488"/>
      <c r="BQ20" s="488"/>
      <c r="BR20" s="488"/>
      <c r="BS20" s="488"/>
      <c r="BT20" s="488"/>
      <c r="BU20" s="488"/>
      <c r="BV20" s="488"/>
      <c r="BW20" s="483"/>
      <c r="BX20" s="484"/>
      <c r="BY20" s="484"/>
      <c r="BZ20" s="484"/>
      <c r="CA20" s="485"/>
      <c r="CB20" s="477"/>
      <c r="CC20" s="478"/>
      <c r="CD20" s="478"/>
      <c r="CE20" s="478"/>
      <c r="CF20" s="479"/>
      <c r="CG20" s="492"/>
      <c r="CH20" s="484"/>
      <c r="CI20" s="484"/>
      <c r="CJ20" s="485"/>
      <c r="CK20" s="493"/>
      <c r="CL20" s="189"/>
      <c r="CM20" s="190"/>
      <c r="CN20" s="190"/>
      <c r="CO20" s="191"/>
      <c r="CP20" s="25"/>
      <c r="CQ20" s="25"/>
      <c r="CY20" s="17"/>
      <c r="CZ20" s="17"/>
      <c r="DD20" s="32"/>
    </row>
    <row r="21" spans="3:108" ht="7.5" customHeight="1">
      <c r="C21" s="15"/>
      <c r="D21" s="15"/>
      <c r="E21" s="321"/>
      <c r="F21" s="322"/>
      <c r="G21" s="322"/>
      <c r="H21" s="322"/>
      <c r="I21" s="322"/>
      <c r="J21" s="322"/>
      <c r="K21" s="322"/>
      <c r="L21" s="323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488"/>
      <c r="BI21" s="488"/>
      <c r="BJ21" s="488"/>
      <c r="BK21" s="488"/>
      <c r="BL21" s="488"/>
      <c r="BM21" s="488"/>
      <c r="BN21" s="488"/>
      <c r="BO21" s="488"/>
      <c r="BP21" s="488"/>
      <c r="BQ21" s="488"/>
      <c r="BR21" s="488"/>
      <c r="BS21" s="488"/>
      <c r="BT21" s="488"/>
      <c r="BU21" s="488"/>
      <c r="BV21" s="488"/>
      <c r="BW21" s="486"/>
      <c r="BX21" s="484"/>
      <c r="BY21" s="484"/>
      <c r="BZ21" s="484"/>
      <c r="CA21" s="485"/>
      <c r="CB21" s="480"/>
      <c r="CC21" s="481"/>
      <c r="CD21" s="481"/>
      <c r="CE21" s="481"/>
      <c r="CF21" s="482"/>
      <c r="CG21" s="484"/>
      <c r="CH21" s="484"/>
      <c r="CI21" s="484"/>
      <c r="CJ21" s="485"/>
      <c r="CK21" s="493"/>
      <c r="CL21" s="192"/>
      <c r="CM21" s="193"/>
      <c r="CN21" s="193"/>
      <c r="CO21" s="194"/>
      <c r="CP21" s="25"/>
      <c r="CQ21" s="25"/>
      <c r="CY21" s="17"/>
      <c r="CZ21" s="17"/>
      <c r="DB21" s="65"/>
      <c r="DD21" s="32"/>
    </row>
    <row r="22" spans="3:108" ht="7.5" customHeight="1">
      <c r="C22" s="15"/>
      <c r="D22" s="15"/>
      <c r="E22" s="145" t="s">
        <v>31</v>
      </c>
      <c r="F22" s="146"/>
      <c r="G22" s="177" t="s">
        <v>91</v>
      </c>
      <c r="H22" s="178"/>
      <c r="I22" s="178"/>
      <c r="J22" s="178"/>
      <c r="K22" s="178"/>
      <c r="L22" s="179"/>
      <c r="M22" s="177" t="s">
        <v>57</v>
      </c>
      <c r="N22" s="178"/>
      <c r="O22" s="178"/>
      <c r="P22" s="178"/>
      <c r="Q22" s="178"/>
      <c r="R22" s="178"/>
      <c r="S22" s="178"/>
      <c r="T22" s="178"/>
      <c r="U22" s="178"/>
      <c r="V22" s="178"/>
      <c r="W22" s="179"/>
      <c r="X22" s="177" t="s">
        <v>175</v>
      </c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9"/>
      <c r="AK22" s="177" t="s">
        <v>110</v>
      </c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9"/>
      <c r="BH22" s="186">
        <f>IF(BI26="","","●")</f>
      </c>
      <c r="BI22" s="187"/>
      <c r="BJ22" s="187"/>
      <c r="BK22" s="210" t="s">
        <v>138</v>
      </c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1"/>
      <c r="BW22" s="259">
        <f>IF(AND(BI32="",BI26=""),"",(IF(OR(BI32=AP32,BI26=AP26),"○","")))</f>
      </c>
      <c r="BX22" s="260"/>
      <c r="BY22" s="260"/>
      <c r="BZ22" s="260"/>
      <c r="CA22" s="261"/>
      <c r="CB22" s="267" t="s">
        <v>51</v>
      </c>
      <c r="CC22" s="268"/>
      <c r="CD22" s="268"/>
      <c r="CE22" s="268"/>
      <c r="CF22" s="269"/>
      <c r="CG22" s="276">
        <f>IF(AND(BI32="",BI26=""),"",(IF(NOT(OR(BI32=AP32,BI26=AP26)),"○","")))</f>
      </c>
      <c r="CH22" s="260"/>
      <c r="CI22" s="260"/>
      <c r="CJ22" s="260"/>
      <c r="CK22" s="277"/>
      <c r="CL22" s="200" t="s">
        <v>169</v>
      </c>
      <c r="CM22" s="201"/>
      <c r="CN22" s="201"/>
      <c r="CO22" s="202"/>
      <c r="CP22" s="25"/>
      <c r="CQ22" s="25"/>
      <c r="CY22" s="17"/>
      <c r="CZ22" s="17"/>
      <c r="DB22" s="65"/>
      <c r="DD22" s="32"/>
    </row>
    <row r="23" spans="3:108" ht="7.5" customHeight="1">
      <c r="C23" s="15"/>
      <c r="D23" s="15"/>
      <c r="E23" s="147"/>
      <c r="F23" s="148"/>
      <c r="G23" s="180"/>
      <c r="H23" s="181"/>
      <c r="I23" s="181"/>
      <c r="J23" s="181"/>
      <c r="K23" s="181"/>
      <c r="L23" s="182"/>
      <c r="M23" s="180"/>
      <c r="N23" s="181"/>
      <c r="O23" s="181"/>
      <c r="P23" s="181"/>
      <c r="Q23" s="181"/>
      <c r="R23" s="181"/>
      <c r="S23" s="181"/>
      <c r="T23" s="181"/>
      <c r="U23" s="181"/>
      <c r="V23" s="181"/>
      <c r="W23" s="182"/>
      <c r="X23" s="180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2"/>
      <c r="AK23" s="180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2"/>
      <c r="BH23" s="189"/>
      <c r="BI23" s="199"/>
      <c r="BJ23" s="199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4"/>
      <c r="BW23" s="262"/>
      <c r="BX23" s="254"/>
      <c r="BY23" s="254"/>
      <c r="BZ23" s="254"/>
      <c r="CA23" s="263"/>
      <c r="CB23" s="270"/>
      <c r="CC23" s="271"/>
      <c r="CD23" s="271"/>
      <c r="CE23" s="271"/>
      <c r="CF23" s="272"/>
      <c r="CG23" s="253"/>
      <c r="CH23" s="254"/>
      <c r="CI23" s="254"/>
      <c r="CJ23" s="254"/>
      <c r="CK23" s="255"/>
      <c r="CL23" s="203"/>
      <c r="CM23" s="204"/>
      <c r="CN23" s="204"/>
      <c r="CO23" s="205"/>
      <c r="CP23" s="25"/>
      <c r="CQ23" s="25"/>
      <c r="CY23" s="17"/>
      <c r="CZ23" s="17"/>
      <c r="DB23" s="65"/>
      <c r="DD23" s="32"/>
    </row>
    <row r="24" spans="3:108" ht="7.5" customHeight="1">
      <c r="C24" s="15"/>
      <c r="D24" s="15"/>
      <c r="E24" s="147"/>
      <c r="F24" s="148"/>
      <c r="G24" s="180"/>
      <c r="H24" s="181"/>
      <c r="I24" s="181"/>
      <c r="J24" s="181"/>
      <c r="K24" s="181"/>
      <c r="L24" s="182"/>
      <c r="M24" s="180"/>
      <c r="N24" s="181"/>
      <c r="O24" s="181"/>
      <c r="P24" s="181"/>
      <c r="Q24" s="181"/>
      <c r="R24" s="181"/>
      <c r="S24" s="181"/>
      <c r="T24" s="181"/>
      <c r="U24" s="181"/>
      <c r="V24" s="181"/>
      <c r="W24" s="182"/>
      <c r="X24" s="180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2"/>
      <c r="AK24" s="180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2"/>
      <c r="BH24" s="189"/>
      <c r="BI24" s="199"/>
      <c r="BJ24" s="199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4"/>
      <c r="BW24" s="262"/>
      <c r="BX24" s="254"/>
      <c r="BY24" s="254"/>
      <c r="BZ24" s="254"/>
      <c r="CA24" s="263"/>
      <c r="CB24" s="270"/>
      <c r="CC24" s="271"/>
      <c r="CD24" s="271"/>
      <c r="CE24" s="271"/>
      <c r="CF24" s="272"/>
      <c r="CG24" s="253"/>
      <c r="CH24" s="254"/>
      <c r="CI24" s="254"/>
      <c r="CJ24" s="254"/>
      <c r="CK24" s="255"/>
      <c r="CL24" s="203"/>
      <c r="CM24" s="204"/>
      <c r="CN24" s="204"/>
      <c r="CO24" s="205"/>
      <c r="CP24" s="25"/>
      <c r="CQ24" s="25"/>
      <c r="CY24" s="17"/>
      <c r="CZ24" s="17"/>
      <c r="DB24" s="65"/>
      <c r="DD24" s="32"/>
    </row>
    <row r="25" spans="3:108" ht="7.5" customHeight="1">
      <c r="C25" s="15"/>
      <c r="D25" s="15"/>
      <c r="E25" s="147"/>
      <c r="F25" s="148"/>
      <c r="G25" s="180"/>
      <c r="H25" s="181"/>
      <c r="I25" s="181"/>
      <c r="J25" s="181"/>
      <c r="K25" s="181"/>
      <c r="L25" s="182"/>
      <c r="M25" s="180"/>
      <c r="N25" s="181"/>
      <c r="O25" s="181"/>
      <c r="P25" s="181"/>
      <c r="Q25" s="181"/>
      <c r="R25" s="181"/>
      <c r="S25" s="181"/>
      <c r="T25" s="181"/>
      <c r="U25" s="181"/>
      <c r="V25" s="181"/>
      <c r="W25" s="182"/>
      <c r="X25" s="180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2"/>
      <c r="AK25" s="122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1"/>
      <c r="BH25" s="6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8"/>
      <c r="BW25" s="262"/>
      <c r="BX25" s="254"/>
      <c r="BY25" s="254"/>
      <c r="BZ25" s="254"/>
      <c r="CA25" s="263"/>
      <c r="CB25" s="270"/>
      <c r="CC25" s="271"/>
      <c r="CD25" s="271"/>
      <c r="CE25" s="271"/>
      <c r="CF25" s="272"/>
      <c r="CG25" s="253"/>
      <c r="CH25" s="254"/>
      <c r="CI25" s="254"/>
      <c r="CJ25" s="254"/>
      <c r="CK25" s="255"/>
      <c r="CL25" s="203"/>
      <c r="CM25" s="204"/>
      <c r="CN25" s="204"/>
      <c r="CO25" s="205"/>
      <c r="CP25" s="25"/>
      <c r="CQ25" s="25"/>
      <c r="CY25" s="17"/>
      <c r="CZ25" s="17"/>
      <c r="DB25" s="65"/>
      <c r="DD25" s="32"/>
    </row>
    <row r="26" spans="5:112" ht="7.5" customHeight="1">
      <c r="E26" s="147"/>
      <c r="F26" s="148"/>
      <c r="G26" s="180"/>
      <c r="H26" s="181"/>
      <c r="I26" s="181"/>
      <c r="J26" s="181"/>
      <c r="K26" s="181"/>
      <c r="L26" s="182"/>
      <c r="M26" s="180"/>
      <c r="N26" s="181"/>
      <c r="O26" s="181"/>
      <c r="P26" s="181"/>
      <c r="Q26" s="181"/>
      <c r="R26" s="181"/>
      <c r="S26" s="181"/>
      <c r="T26" s="181"/>
      <c r="U26" s="181"/>
      <c r="V26" s="181"/>
      <c r="W26" s="182"/>
      <c r="X26" s="180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2"/>
      <c r="AK26" s="16"/>
      <c r="AL26" s="242" t="s">
        <v>108</v>
      </c>
      <c r="AM26" s="242"/>
      <c r="AN26" s="242"/>
      <c r="AO26" s="242"/>
      <c r="AP26" s="342" t="str">
        <f>IF(OR(AL5="認定番号",AL5=""),"?",VLOOKUP(AL5,DC27:DH36,3,FALSE))</f>
        <v>?</v>
      </c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7"/>
      <c r="BD26" s="17"/>
      <c r="BE26" s="17"/>
      <c r="BF26" s="17"/>
      <c r="BG26" s="18"/>
      <c r="BH26" s="17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17"/>
      <c r="BU26" s="17"/>
      <c r="BV26" s="17"/>
      <c r="BW26" s="262"/>
      <c r="BX26" s="254"/>
      <c r="BY26" s="254"/>
      <c r="BZ26" s="254"/>
      <c r="CA26" s="263"/>
      <c r="CB26" s="270"/>
      <c r="CC26" s="271"/>
      <c r="CD26" s="271"/>
      <c r="CE26" s="271"/>
      <c r="CF26" s="272"/>
      <c r="CG26" s="253"/>
      <c r="CH26" s="254"/>
      <c r="CI26" s="254"/>
      <c r="CJ26" s="254"/>
      <c r="CK26" s="255"/>
      <c r="CL26" s="203"/>
      <c r="CM26" s="204"/>
      <c r="CN26" s="204"/>
      <c r="CO26" s="205"/>
      <c r="CP26" s="25"/>
      <c r="CQ26" s="25"/>
      <c r="CU26" s="82"/>
      <c r="CV26" s="83" t="s">
        <v>153</v>
      </c>
      <c r="CW26" s="83"/>
      <c r="CX26" s="83"/>
      <c r="CY26" s="83"/>
      <c r="CZ26" s="83" t="s">
        <v>139</v>
      </c>
      <c r="DA26" s="83" t="s">
        <v>140</v>
      </c>
      <c r="DC26" s="83" t="s">
        <v>74</v>
      </c>
      <c r="DD26" s="85" t="s">
        <v>57</v>
      </c>
      <c r="DE26" s="83" t="s">
        <v>144</v>
      </c>
      <c r="DF26" s="86" t="s">
        <v>146</v>
      </c>
      <c r="DG26" s="83" t="s">
        <v>147</v>
      </c>
      <c r="DH26" s="83" t="s">
        <v>149</v>
      </c>
    </row>
    <row r="27" spans="5:112" ht="7.5" customHeight="1">
      <c r="E27" s="147"/>
      <c r="F27" s="148"/>
      <c r="G27" s="180"/>
      <c r="H27" s="181"/>
      <c r="I27" s="181"/>
      <c r="J27" s="181"/>
      <c r="K27" s="181"/>
      <c r="L27" s="182"/>
      <c r="M27" s="180"/>
      <c r="N27" s="181"/>
      <c r="O27" s="181"/>
      <c r="P27" s="181"/>
      <c r="Q27" s="181"/>
      <c r="R27" s="181"/>
      <c r="S27" s="181"/>
      <c r="T27" s="181"/>
      <c r="U27" s="181"/>
      <c r="V27" s="181"/>
      <c r="W27" s="182"/>
      <c r="X27" s="180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2"/>
      <c r="AK27" s="16"/>
      <c r="AL27" s="242"/>
      <c r="AM27" s="242"/>
      <c r="AN27" s="242"/>
      <c r="AO27" s="2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7"/>
      <c r="BD27" s="17"/>
      <c r="BE27" s="17"/>
      <c r="BF27" s="17"/>
      <c r="BG27" s="18"/>
      <c r="BH27" s="17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17"/>
      <c r="BU27" s="17"/>
      <c r="BV27" s="17"/>
      <c r="BW27" s="262"/>
      <c r="BX27" s="254"/>
      <c r="BY27" s="254"/>
      <c r="BZ27" s="254"/>
      <c r="CA27" s="263"/>
      <c r="CB27" s="270"/>
      <c r="CC27" s="271"/>
      <c r="CD27" s="271"/>
      <c r="CE27" s="271"/>
      <c r="CF27" s="272"/>
      <c r="CG27" s="253"/>
      <c r="CH27" s="254"/>
      <c r="CI27" s="254"/>
      <c r="CJ27" s="254"/>
      <c r="CK27" s="255"/>
      <c r="CL27" s="203"/>
      <c r="CM27" s="204"/>
      <c r="CN27" s="204"/>
      <c r="CO27" s="205"/>
      <c r="CP27" s="25"/>
      <c r="CQ27" s="25"/>
      <c r="CU27" s="83" t="s">
        <v>86</v>
      </c>
      <c r="CV27" s="83" t="s">
        <v>154</v>
      </c>
      <c r="CW27" s="83">
        <v>1</v>
      </c>
      <c r="CX27" s="83">
        <v>1</v>
      </c>
      <c r="CY27" s="83">
        <v>1</v>
      </c>
      <c r="CZ27" s="86">
        <v>320</v>
      </c>
      <c r="DA27" s="86">
        <v>30</v>
      </c>
      <c r="DC27" s="83" t="s">
        <v>113</v>
      </c>
      <c r="DD27" s="85" t="s">
        <v>114</v>
      </c>
      <c r="DE27" s="83" t="s">
        <v>145</v>
      </c>
      <c r="DF27" s="86" t="s">
        <v>137</v>
      </c>
      <c r="DG27" s="82">
        <v>675</v>
      </c>
      <c r="DH27" s="82" t="s">
        <v>148</v>
      </c>
    </row>
    <row r="28" spans="5:112" ht="7.5" customHeight="1">
      <c r="E28" s="147"/>
      <c r="F28" s="148"/>
      <c r="G28" s="180"/>
      <c r="H28" s="181"/>
      <c r="I28" s="181"/>
      <c r="J28" s="181"/>
      <c r="K28" s="181"/>
      <c r="L28" s="182"/>
      <c r="M28" s="180"/>
      <c r="N28" s="181"/>
      <c r="O28" s="181"/>
      <c r="P28" s="181"/>
      <c r="Q28" s="181"/>
      <c r="R28" s="181"/>
      <c r="S28" s="181"/>
      <c r="T28" s="181"/>
      <c r="U28" s="181"/>
      <c r="V28" s="181"/>
      <c r="W28" s="182"/>
      <c r="X28" s="180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2"/>
      <c r="AK28" s="123"/>
      <c r="AL28" s="108"/>
      <c r="AM28" s="108"/>
      <c r="AN28" s="108"/>
      <c r="AO28" s="124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52"/>
      <c r="BD28" s="126"/>
      <c r="BE28" s="126"/>
      <c r="BF28" s="126"/>
      <c r="BG28" s="127"/>
      <c r="BH28" s="126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26"/>
      <c r="BU28" s="126"/>
      <c r="BV28" s="127"/>
      <c r="BW28" s="262"/>
      <c r="BX28" s="254"/>
      <c r="BY28" s="254"/>
      <c r="BZ28" s="254"/>
      <c r="CA28" s="263"/>
      <c r="CB28" s="270"/>
      <c r="CC28" s="271"/>
      <c r="CD28" s="271"/>
      <c r="CE28" s="271"/>
      <c r="CF28" s="272"/>
      <c r="CG28" s="253"/>
      <c r="CH28" s="254"/>
      <c r="CI28" s="254"/>
      <c r="CJ28" s="254"/>
      <c r="CK28" s="255"/>
      <c r="CL28" s="203"/>
      <c r="CM28" s="204"/>
      <c r="CN28" s="204"/>
      <c r="CO28" s="205"/>
      <c r="CP28" s="25"/>
      <c r="CQ28" s="25"/>
      <c r="CU28" s="82"/>
      <c r="CV28" s="83" t="s">
        <v>155</v>
      </c>
      <c r="CW28" s="83">
        <v>2</v>
      </c>
      <c r="CX28" s="83">
        <v>2</v>
      </c>
      <c r="CY28" s="83">
        <v>2</v>
      </c>
      <c r="CZ28" s="86">
        <v>450</v>
      </c>
      <c r="DA28" s="86">
        <v>45</v>
      </c>
      <c r="DC28" s="83" t="s">
        <v>115</v>
      </c>
      <c r="DD28" s="85" t="s">
        <v>116</v>
      </c>
      <c r="DE28" s="83" t="s">
        <v>145</v>
      </c>
      <c r="DF28" s="86" t="s">
        <v>137</v>
      </c>
      <c r="DG28" s="82">
        <v>675</v>
      </c>
      <c r="DH28" s="82" t="s">
        <v>148</v>
      </c>
    </row>
    <row r="29" spans="5:112" ht="7.5" customHeight="1">
      <c r="E29" s="147"/>
      <c r="F29" s="148"/>
      <c r="G29" s="180"/>
      <c r="H29" s="181"/>
      <c r="I29" s="181"/>
      <c r="J29" s="181"/>
      <c r="K29" s="181"/>
      <c r="L29" s="182"/>
      <c r="M29" s="180"/>
      <c r="N29" s="181"/>
      <c r="O29" s="181"/>
      <c r="P29" s="181"/>
      <c r="Q29" s="181"/>
      <c r="R29" s="181"/>
      <c r="S29" s="181"/>
      <c r="T29" s="181"/>
      <c r="U29" s="181"/>
      <c r="V29" s="181"/>
      <c r="W29" s="182"/>
      <c r="X29" s="180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2"/>
      <c r="AK29" s="489" t="s">
        <v>111</v>
      </c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1"/>
      <c r="BH29" s="197">
        <f>IF(BI32="","","●")</f>
      </c>
      <c r="BI29" s="198"/>
      <c r="BJ29" s="198"/>
      <c r="BK29" s="213" t="s">
        <v>39</v>
      </c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4"/>
      <c r="BW29" s="262"/>
      <c r="BX29" s="254"/>
      <c r="BY29" s="254"/>
      <c r="BZ29" s="254"/>
      <c r="CA29" s="263"/>
      <c r="CB29" s="270"/>
      <c r="CC29" s="271"/>
      <c r="CD29" s="271"/>
      <c r="CE29" s="271"/>
      <c r="CF29" s="272"/>
      <c r="CG29" s="253"/>
      <c r="CH29" s="254"/>
      <c r="CI29" s="254"/>
      <c r="CJ29" s="254"/>
      <c r="CK29" s="255"/>
      <c r="CL29" s="203"/>
      <c r="CM29" s="204"/>
      <c r="CN29" s="204"/>
      <c r="CO29" s="205"/>
      <c r="CP29" s="7"/>
      <c r="CQ29" s="7"/>
      <c r="CR29" s="7"/>
      <c r="CS29" s="7"/>
      <c r="CT29" s="7"/>
      <c r="CU29" s="83" t="s">
        <v>109</v>
      </c>
      <c r="CV29" s="83" t="s">
        <v>174</v>
      </c>
      <c r="CW29" s="83">
        <v>3</v>
      </c>
      <c r="CX29" s="83">
        <v>3</v>
      </c>
      <c r="CY29" s="83">
        <v>3</v>
      </c>
      <c r="CZ29" s="86">
        <v>600</v>
      </c>
      <c r="DA29" s="86">
        <v>60</v>
      </c>
      <c r="DC29" s="83" t="s">
        <v>117</v>
      </c>
      <c r="DD29" s="83" t="s">
        <v>118</v>
      </c>
      <c r="DE29" s="83" t="s">
        <v>145</v>
      </c>
      <c r="DF29" s="86" t="s">
        <v>137</v>
      </c>
      <c r="DG29" s="82">
        <v>675</v>
      </c>
      <c r="DH29" s="82" t="s">
        <v>148</v>
      </c>
    </row>
    <row r="30" spans="5:112" ht="7.5" customHeight="1">
      <c r="E30" s="147"/>
      <c r="F30" s="148"/>
      <c r="G30" s="180"/>
      <c r="H30" s="181"/>
      <c r="I30" s="181"/>
      <c r="J30" s="181"/>
      <c r="K30" s="181"/>
      <c r="L30" s="182"/>
      <c r="M30" s="180"/>
      <c r="N30" s="181"/>
      <c r="O30" s="181"/>
      <c r="P30" s="181"/>
      <c r="Q30" s="181"/>
      <c r="R30" s="181"/>
      <c r="S30" s="181"/>
      <c r="T30" s="181"/>
      <c r="U30" s="181"/>
      <c r="V30" s="181"/>
      <c r="W30" s="182"/>
      <c r="X30" s="180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2"/>
      <c r="AK30" s="489"/>
      <c r="AL30" s="490"/>
      <c r="AM30" s="490"/>
      <c r="AN30" s="490"/>
      <c r="AO30" s="490"/>
      <c r="AP30" s="490"/>
      <c r="AQ30" s="490"/>
      <c r="AR30" s="490"/>
      <c r="AS30" s="490"/>
      <c r="AT30" s="490"/>
      <c r="AU30" s="490"/>
      <c r="AV30" s="490"/>
      <c r="AW30" s="490"/>
      <c r="AX30" s="490"/>
      <c r="AY30" s="490"/>
      <c r="AZ30" s="490"/>
      <c r="BA30" s="490"/>
      <c r="BB30" s="490"/>
      <c r="BC30" s="490"/>
      <c r="BD30" s="490"/>
      <c r="BE30" s="490"/>
      <c r="BF30" s="490"/>
      <c r="BG30" s="491"/>
      <c r="BH30" s="189"/>
      <c r="BI30" s="199"/>
      <c r="BJ30" s="199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4"/>
      <c r="BW30" s="262"/>
      <c r="BX30" s="254"/>
      <c r="BY30" s="254"/>
      <c r="BZ30" s="254"/>
      <c r="CA30" s="263"/>
      <c r="CB30" s="270"/>
      <c r="CC30" s="271"/>
      <c r="CD30" s="271"/>
      <c r="CE30" s="271"/>
      <c r="CF30" s="272"/>
      <c r="CG30" s="253"/>
      <c r="CH30" s="254"/>
      <c r="CI30" s="254"/>
      <c r="CJ30" s="254"/>
      <c r="CK30" s="255"/>
      <c r="CL30" s="203"/>
      <c r="CM30" s="204"/>
      <c r="CN30" s="204"/>
      <c r="CO30" s="205"/>
      <c r="CP30" s="7"/>
      <c r="CQ30" s="7"/>
      <c r="CR30" s="7"/>
      <c r="CS30" s="7"/>
      <c r="CT30" s="7"/>
      <c r="CU30" s="82"/>
      <c r="CV30" s="82"/>
      <c r="CW30" s="83">
        <v>4</v>
      </c>
      <c r="CX30" s="83">
        <v>4</v>
      </c>
      <c r="CY30" s="83">
        <v>4</v>
      </c>
      <c r="CZ30" s="86">
        <v>700</v>
      </c>
      <c r="DA30" s="86">
        <v>90</v>
      </c>
      <c r="DC30" s="83" t="s">
        <v>119</v>
      </c>
      <c r="DD30" s="83" t="s">
        <v>120</v>
      </c>
      <c r="DE30" s="83" t="s">
        <v>145</v>
      </c>
      <c r="DF30" s="86" t="s">
        <v>137</v>
      </c>
      <c r="DG30" s="82">
        <v>675</v>
      </c>
      <c r="DH30" s="82" t="s">
        <v>148</v>
      </c>
    </row>
    <row r="31" spans="5:112" ht="7.5" customHeight="1">
      <c r="E31" s="147"/>
      <c r="F31" s="148"/>
      <c r="G31" s="180"/>
      <c r="H31" s="181"/>
      <c r="I31" s="181"/>
      <c r="J31" s="181"/>
      <c r="K31" s="181"/>
      <c r="L31" s="182"/>
      <c r="M31" s="180"/>
      <c r="N31" s="181"/>
      <c r="O31" s="181"/>
      <c r="P31" s="181"/>
      <c r="Q31" s="181"/>
      <c r="R31" s="181"/>
      <c r="S31" s="181"/>
      <c r="T31" s="181"/>
      <c r="U31" s="181"/>
      <c r="V31" s="181"/>
      <c r="W31" s="182"/>
      <c r="X31" s="180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2"/>
      <c r="AK31" s="489"/>
      <c r="AL31" s="490"/>
      <c r="AM31" s="490"/>
      <c r="AN31" s="490"/>
      <c r="AO31" s="490"/>
      <c r="AP31" s="490"/>
      <c r="AQ31" s="490"/>
      <c r="AR31" s="490"/>
      <c r="AS31" s="490"/>
      <c r="AT31" s="490"/>
      <c r="AU31" s="490"/>
      <c r="AV31" s="490"/>
      <c r="AW31" s="490"/>
      <c r="AX31" s="490"/>
      <c r="AY31" s="490"/>
      <c r="AZ31" s="490"/>
      <c r="BA31" s="490"/>
      <c r="BB31" s="490"/>
      <c r="BC31" s="490"/>
      <c r="BD31" s="490"/>
      <c r="BE31" s="490"/>
      <c r="BF31" s="490"/>
      <c r="BG31" s="491"/>
      <c r="BH31" s="189"/>
      <c r="BI31" s="199"/>
      <c r="BJ31" s="199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4"/>
      <c r="BW31" s="262"/>
      <c r="BX31" s="254"/>
      <c r="BY31" s="254"/>
      <c r="BZ31" s="254"/>
      <c r="CA31" s="263"/>
      <c r="CB31" s="270"/>
      <c r="CC31" s="271"/>
      <c r="CD31" s="271"/>
      <c r="CE31" s="271"/>
      <c r="CF31" s="272"/>
      <c r="CG31" s="253"/>
      <c r="CH31" s="254"/>
      <c r="CI31" s="254"/>
      <c r="CJ31" s="254"/>
      <c r="CK31" s="255"/>
      <c r="CL31" s="203"/>
      <c r="CM31" s="204"/>
      <c r="CN31" s="204"/>
      <c r="CO31" s="205"/>
      <c r="CP31" s="7"/>
      <c r="CQ31" s="7"/>
      <c r="CR31" s="7"/>
      <c r="CS31" s="7"/>
      <c r="CT31" s="7"/>
      <c r="CU31" s="7"/>
      <c r="CV31" s="7"/>
      <c r="CW31" s="92">
        <v>5</v>
      </c>
      <c r="CX31" s="92">
        <v>5</v>
      </c>
      <c r="CY31" s="92">
        <v>5</v>
      </c>
      <c r="CZ31" s="92">
        <v>750</v>
      </c>
      <c r="DA31" s="93">
        <v>105</v>
      </c>
      <c r="DC31" s="83" t="s">
        <v>121</v>
      </c>
      <c r="DD31" s="85" t="s">
        <v>122</v>
      </c>
      <c r="DE31" s="83" t="s">
        <v>145</v>
      </c>
      <c r="DF31" s="86" t="s">
        <v>137</v>
      </c>
      <c r="DG31" s="82">
        <v>675</v>
      </c>
      <c r="DH31" s="82" t="s">
        <v>148</v>
      </c>
    </row>
    <row r="32" spans="5:112" ht="7.5" customHeight="1">
      <c r="E32" s="147"/>
      <c r="F32" s="148"/>
      <c r="G32" s="180"/>
      <c r="H32" s="181"/>
      <c r="I32" s="181"/>
      <c r="J32" s="181"/>
      <c r="K32" s="181"/>
      <c r="L32" s="182"/>
      <c r="M32" s="180"/>
      <c r="N32" s="181"/>
      <c r="O32" s="181"/>
      <c r="P32" s="181"/>
      <c r="Q32" s="181"/>
      <c r="R32" s="181"/>
      <c r="S32" s="181"/>
      <c r="T32" s="181"/>
      <c r="U32" s="181"/>
      <c r="V32" s="181"/>
      <c r="W32" s="182"/>
      <c r="X32" s="180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2"/>
      <c r="AK32" s="6"/>
      <c r="AL32" s="242" t="s">
        <v>75</v>
      </c>
      <c r="AM32" s="242"/>
      <c r="AN32" s="242"/>
      <c r="AO32" s="242"/>
      <c r="AP32" s="342" t="str">
        <f>IF(OR(AL5="認定番号",AL5=""),"?",VLOOKUP(AL5,DC27:DH36,3,FALSE))</f>
        <v>?</v>
      </c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6"/>
      <c r="BD32" s="36"/>
      <c r="BE32" s="36"/>
      <c r="BF32" s="36"/>
      <c r="BG32" s="37"/>
      <c r="BH32" s="6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10"/>
      <c r="BU32" s="10"/>
      <c r="BV32" s="10"/>
      <c r="BW32" s="262"/>
      <c r="BX32" s="254"/>
      <c r="BY32" s="254"/>
      <c r="BZ32" s="254"/>
      <c r="CA32" s="263"/>
      <c r="CB32" s="270"/>
      <c r="CC32" s="271"/>
      <c r="CD32" s="271"/>
      <c r="CE32" s="271"/>
      <c r="CF32" s="272"/>
      <c r="CG32" s="253"/>
      <c r="CH32" s="254"/>
      <c r="CI32" s="254"/>
      <c r="CJ32" s="254"/>
      <c r="CK32" s="255"/>
      <c r="CL32" s="203"/>
      <c r="CM32" s="204"/>
      <c r="CN32" s="204"/>
      <c r="CO32" s="205"/>
      <c r="CP32" s="7"/>
      <c r="CQ32" s="7"/>
      <c r="CR32" s="7"/>
      <c r="CS32" s="7"/>
      <c r="CT32" s="7"/>
      <c r="CU32" s="7"/>
      <c r="CV32" s="7"/>
      <c r="CW32" s="92">
        <v>6</v>
      </c>
      <c r="CX32" s="92">
        <v>6</v>
      </c>
      <c r="CY32" s="92">
        <v>6</v>
      </c>
      <c r="CZ32" s="92">
        <v>850</v>
      </c>
      <c r="DA32" s="82"/>
      <c r="DC32" s="83" t="s">
        <v>123</v>
      </c>
      <c r="DD32" s="85" t="s">
        <v>124</v>
      </c>
      <c r="DE32" s="83" t="s">
        <v>145</v>
      </c>
      <c r="DF32" s="86" t="s">
        <v>137</v>
      </c>
      <c r="DG32" s="82">
        <v>675</v>
      </c>
      <c r="DH32" s="82" t="s">
        <v>148</v>
      </c>
    </row>
    <row r="33" spans="5:112" ht="7.5" customHeight="1">
      <c r="E33" s="147"/>
      <c r="F33" s="148"/>
      <c r="G33" s="180"/>
      <c r="H33" s="181"/>
      <c r="I33" s="181"/>
      <c r="J33" s="181"/>
      <c r="K33" s="181"/>
      <c r="L33" s="182"/>
      <c r="M33" s="180"/>
      <c r="N33" s="181"/>
      <c r="O33" s="181"/>
      <c r="P33" s="181"/>
      <c r="Q33" s="181"/>
      <c r="R33" s="181"/>
      <c r="S33" s="181"/>
      <c r="T33" s="181"/>
      <c r="U33" s="181"/>
      <c r="V33" s="181"/>
      <c r="W33" s="182"/>
      <c r="X33" s="180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2"/>
      <c r="AK33" s="6"/>
      <c r="AL33" s="242"/>
      <c r="AM33" s="242"/>
      <c r="AN33" s="242"/>
      <c r="AO33" s="242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6"/>
      <c r="BD33" s="36"/>
      <c r="BE33" s="36"/>
      <c r="BF33" s="36"/>
      <c r="BG33" s="37"/>
      <c r="BH33" s="6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7"/>
      <c r="BU33" s="7"/>
      <c r="BV33" s="8"/>
      <c r="BW33" s="262"/>
      <c r="BX33" s="254"/>
      <c r="BY33" s="254"/>
      <c r="BZ33" s="254"/>
      <c r="CA33" s="263"/>
      <c r="CB33" s="270"/>
      <c r="CC33" s="271"/>
      <c r="CD33" s="271"/>
      <c r="CE33" s="271"/>
      <c r="CF33" s="272"/>
      <c r="CG33" s="253"/>
      <c r="CH33" s="254"/>
      <c r="CI33" s="254"/>
      <c r="CJ33" s="254"/>
      <c r="CK33" s="255"/>
      <c r="CL33" s="203"/>
      <c r="CM33" s="204"/>
      <c r="CN33" s="204"/>
      <c r="CO33" s="205"/>
      <c r="CP33" s="7"/>
      <c r="CQ33" s="7"/>
      <c r="CR33" s="7"/>
      <c r="CS33" s="7"/>
      <c r="CT33" s="7"/>
      <c r="CU33" s="7"/>
      <c r="CV33" s="7"/>
      <c r="CW33" s="92">
        <v>7</v>
      </c>
      <c r="CX33" s="92">
        <v>7</v>
      </c>
      <c r="CY33" s="92">
        <v>7</v>
      </c>
      <c r="CZ33" s="92">
        <v>900</v>
      </c>
      <c r="DA33" s="82"/>
      <c r="DC33" s="83" t="s">
        <v>125</v>
      </c>
      <c r="DD33" s="85" t="s">
        <v>126</v>
      </c>
      <c r="DE33" s="83" t="s">
        <v>145</v>
      </c>
      <c r="DF33" s="86" t="s">
        <v>137</v>
      </c>
      <c r="DG33" s="82">
        <v>675</v>
      </c>
      <c r="DH33" s="82" t="s">
        <v>148</v>
      </c>
    </row>
    <row r="34" spans="5:112" ht="7.5" customHeight="1">
      <c r="E34" s="147"/>
      <c r="F34" s="148"/>
      <c r="G34" s="180"/>
      <c r="H34" s="181"/>
      <c r="I34" s="181"/>
      <c r="J34" s="181"/>
      <c r="K34" s="181"/>
      <c r="L34" s="182"/>
      <c r="M34" s="332"/>
      <c r="N34" s="333"/>
      <c r="O34" s="333"/>
      <c r="P34" s="333"/>
      <c r="Q34" s="333"/>
      <c r="R34" s="333"/>
      <c r="S34" s="333"/>
      <c r="T34" s="333"/>
      <c r="U34" s="333"/>
      <c r="V34" s="333"/>
      <c r="W34" s="334"/>
      <c r="X34" s="332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4"/>
      <c r="AK34" s="6"/>
      <c r="AL34" s="108"/>
      <c r="AM34" s="107"/>
      <c r="AN34" s="107"/>
      <c r="AO34" s="107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36"/>
      <c r="BD34" s="36"/>
      <c r="BE34" s="36"/>
      <c r="BF34" s="36"/>
      <c r="BG34" s="37"/>
      <c r="BH34" s="80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7"/>
      <c r="BU34" s="7"/>
      <c r="BV34" s="7"/>
      <c r="BW34" s="264"/>
      <c r="BX34" s="265"/>
      <c r="BY34" s="265"/>
      <c r="BZ34" s="265"/>
      <c r="CA34" s="266"/>
      <c r="CB34" s="273"/>
      <c r="CC34" s="274"/>
      <c r="CD34" s="274"/>
      <c r="CE34" s="274"/>
      <c r="CF34" s="275"/>
      <c r="CG34" s="278"/>
      <c r="CH34" s="265"/>
      <c r="CI34" s="265"/>
      <c r="CJ34" s="265"/>
      <c r="CK34" s="279"/>
      <c r="CL34" s="206"/>
      <c r="CM34" s="207"/>
      <c r="CN34" s="207"/>
      <c r="CO34" s="208"/>
      <c r="CP34" s="7"/>
      <c r="CQ34" s="7"/>
      <c r="CR34" s="7"/>
      <c r="CS34" s="7"/>
      <c r="CT34" s="7"/>
      <c r="CU34" s="7"/>
      <c r="CV34" s="7"/>
      <c r="CW34" s="92">
        <v>8</v>
      </c>
      <c r="CX34" s="92">
        <v>8</v>
      </c>
      <c r="CY34" s="92">
        <v>8</v>
      </c>
      <c r="CZ34" s="92">
        <v>1000</v>
      </c>
      <c r="DA34" s="82"/>
      <c r="DC34" s="83"/>
      <c r="DD34" s="85"/>
      <c r="DE34" s="82"/>
      <c r="DF34" s="82"/>
      <c r="DG34" s="82"/>
      <c r="DH34" s="82"/>
    </row>
    <row r="35" spans="5:112" ht="7.5" customHeight="1">
      <c r="E35" s="147"/>
      <c r="F35" s="148"/>
      <c r="G35" s="180"/>
      <c r="H35" s="181"/>
      <c r="I35" s="181"/>
      <c r="J35" s="181"/>
      <c r="K35" s="181"/>
      <c r="L35" s="182"/>
      <c r="M35" s="366" t="s">
        <v>58</v>
      </c>
      <c r="N35" s="367"/>
      <c r="O35" s="367"/>
      <c r="P35" s="367"/>
      <c r="Q35" s="367"/>
      <c r="R35" s="367"/>
      <c r="S35" s="367"/>
      <c r="T35" s="367"/>
      <c r="U35" s="367"/>
      <c r="V35" s="367"/>
      <c r="W35" s="368"/>
      <c r="X35" s="366" t="s">
        <v>67</v>
      </c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8"/>
      <c r="AK35" s="354" t="s">
        <v>59</v>
      </c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55"/>
      <c r="BH35" s="238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40"/>
      <c r="BW35" s="387"/>
      <c r="BX35" s="281"/>
      <c r="BY35" s="281"/>
      <c r="BZ35" s="281"/>
      <c r="CA35" s="388"/>
      <c r="CB35" s="283" t="s">
        <v>51</v>
      </c>
      <c r="CC35" s="284"/>
      <c r="CD35" s="284"/>
      <c r="CE35" s="284"/>
      <c r="CF35" s="285"/>
      <c r="CG35" s="280"/>
      <c r="CH35" s="281"/>
      <c r="CI35" s="281"/>
      <c r="CJ35" s="281"/>
      <c r="CK35" s="282"/>
      <c r="CL35" s="209" t="s">
        <v>170</v>
      </c>
      <c r="CM35" s="210"/>
      <c r="CN35" s="210"/>
      <c r="CO35" s="211"/>
      <c r="CP35" s="7"/>
      <c r="CQ35" s="7"/>
      <c r="CR35" s="7"/>
      <c r="CS35" s="7"/>
      <c r="CT35" s="7"/>
      <c r="CU35" s="7"/>
      <c r="CV35" s="7"/>
      <c r="CW35" s="92">
        <v>9</v>
      </c>
      <c r="CX35" s="92">
        <v>9</v>
      </c>
      <c r="CY35" s="92">
        <v>9</v>
      </c>
      <c r="CZ35" s="92">
        <v>1150</v>
      </c>
      <c r="DA35" s="82"/>
      <c r="DC35" s="83"/>
      <c r="DD35" s="83"/>
      <c r="DE35" s="82"/>
      <c r="DF35" s="82"/>
      <c r="DG35" s="82"/>
      <c r="DH35" s="82"/>
    </row>
    <row r="36" spans="5:112" ht="7.5" customHeight="1">
      <c r="E36" s="147"/>
      <c r="F36" s="148"/>
      <c r="G36" s="180"/>
      <c r="H36" s="181"/>
      <c r="I36" s="181"/>
      <c r="J36" s="181"/>
      <c r="K36" s="181"/>
      <c r="L36" s="182"/>
      <c r="M36" s="180"/>
      <c r="N36" s="181"/>
      <c r="O36" s="181"/>
      <c r="P36" s="181"/>
      <c r="Q36" s="181"/>
      <c r="R36" s="181"/>
      <c r="S36" s="181"/>
      <c r="T36" s="181"/>
      <c r="U36" s="181"/>
      <c r="V36" s="181"/>
      <c r="W36" s="182"/>
      <c r="X36" s="180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2"/>
      <c r="AK36" s="136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8"/>
      <c r="BH36" s="241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3"/>
      <c r="BW36" s="294"/>
      <c r="BX36" s="231"/>
      <c r="BY36" s="231"/>
      <c r="BZ36" s="231"/>
      <c r="CA36" s="295"/>
      <c r="CB36" s="286"/>
      <c r="CC36" s="287"/>
      <c r="CD36" s="287"/>
      <c r="CE36" s="287"/>
      <c r="CF36" s="288"/>
      <c r="CG36" s="230"/>
      <c r="CH36" s="231"/>
      <c r="CI36" s="231"/>
      <c r="CJ36" s="231"/>
      <c r="CK36" s="232"/>
      <c r="CL36" s="212"/>
      <c r="CM36" s="213"/>
      <c r="CN36" s="213"/>
      <c r="CO36" s="214"/>
      <c r="CP36" s="7"/>
      <c r="CQ36" s="7"/>
      <c r="CR36" s="7"/>
      <c r="CS36" s="7"/>
      <c r="CT36" s="7"/>
      <c r="CU36" s="7"/>
      <c r="CV36" s="7"/>
      <c r="CW36" s="92">
        <v>10</v>
      </c>
      <c r="CX36" s="92">
        <v>10</v>
      </c>
      <c r="CY36" s="92">
        <v>10</v>
      </c>
      <c r="CZ36" s="92"/>
      <c r="DA36" s="82"/>
      <c r="DC36" s="83"/>
      <c r="DD36" s="83"/>
      <c r="DE36" s="82"/>
      <c r="DF36" s="82"/>
      <c r="DG36" s="82"/>
      <c r="DH36" s="82"/>
    </row>
    <row r="37" spans="5:105" ht="7.5" customHeight="1">
      <c r="E37" s="147"/>
      <c r="F37" s="148"/>
      <c r="G37" s="180"/>
      <c r="H37" s="181"/>
      <c r="I37" s="181"/>
      <c r="J37" s="181"/>
      <c r="K37" s="181"/>
      <c r="L37" s="182"/>
      <c r="M37" s="180"/>
      <c r="N37" s="181"/>
      <c r="O37" s="181"/>
      <c r="P37" s="181"/>
      <c r="Q37" s="181"/>
      <c r="R37" s="181"/>
      <c r="S37" s="181"/>
      <c r="T37" s="181"/>
      <c r="U37" s="181"/>
      <c r="V37" s="181"/>
      <c r="W37" s="182"/>
      <c r="X37" s="180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136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8"/>
      <c r="BH37" s="241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3"/>
      <c r="BW37" s="294"/>
      <c r="BX37" s="231"/>
      <c r="BY37" s="231"/>
      <c r="BZ37" s="231"/>
      <c r="CA37" s="295"/>
      <c r="CB37" s="286"/>
      <c r="CC37" s="287"/>
      <c r="CD37" s="287"/>
      <c r="CE37" s="287"/>
      <c r="CF37" s="288"/>
      <c r="CG37" s="230"/>
      <c r="CH37" s="231"/>
      <c r="CI37" s="231"/>
      <c r="CJ37" s="231"/>
      <c r="CK37" s="232"/>
      <c r="CL37" s="212"/>
      <c r="CM37" s="213"/>
      <c r="CN37" s="213"/>
      <c r="CO37" s="214"/>
      <c r="CP37" s="7"/>
      <c r="CQ37" s="7"/>
      <c r="CR37" s="7"/>
      <c r="CS37" s="7"/>
      <c r="CT37" s="7"/>
      <c r="CU37" s="7"/>
      <c r="CV37" s="7"/>
      <c r="CW37" s="92">
        <v>11</v>
      </c>
      <c r="CX37" s="92">
        <v>11</v>
      </c>
      <c r="CY37" s="92">
        <v>11</v>
      </c>
      <c r="CZ37" s="92"/>
      <c r="DA37" s="82"/>
    </row>
    <row r="38" spans="5:105" ht="7.5" customHeight="1">
      <c r="E38" s="147"/>
      <c r="F38" s="148"/>
      <c r="G38" s="180"/>
      <c r="H38" s="181"/>
      <c r="I38" s="181"/>
      <c r="J38" s="181"/>
      <c r="K38" s="181"/>
      <c r="L38" s="182"/>
      <c r="M38" s="180"/>
      <c r="N38" s="181"/>
      <c r="O38" s="181"/>
      <c r="P38" s="181"/>
      <c r="Q38" s="181"/>
      <c r="R38" s="181"/>
      <c r="S38" s="181"/>
      <c r="T38" s="181"/>
      <c r="U38" s="181"/>
      <c r="V38" s="181"/>
      <c r="W38" s="182"/>
      <c r="X38" s="180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139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1"/>
      <c r="BH38" s="363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5"/>
      <c r="BW38" s="296"/>
      <c r="BX38" s="234"/>
      <c r="BY38" s="234"/>
      <c r="BZ38" s="234"/>
      <c r="CA38" s="297"/>
      <c r="CB38" s="289"/>
      <c r="CC38" s="290"/>
      <c r="CD38" s="290"/>
      <c r="CE38" s="290"/>
      <c r="CF38" s="291"/>
      <c r="CG38" s="233"/>
      <c r="CH38" s="234"/>
      <c r="CI38" s="234"/>
      <c r="CJ38" s="234"/>
      <c r="CK38" s="235"/>
      <c r="CL38" s="215"/>
      <c r="CM38" s="216"/>
      <c r="CN38" s="216"/>
      <c r="CO38" s="217"/>
      <c r="CP38" s="17"/>
      <c r="CQ38" s="17"/>
      <c r="CR38" s="15"/>
      <c r="CS38" s="15"/>
      <c r="CT38" s="15"/>
      <c r="CU38" s="7"/>
      <c r="CV38" s="7"/>
      <c r="CW38" s="92">
        <v>12</v>
      </c>
      <c r="CX38" s="92">
        <v>12</v>
      </c>
      <c r="CY38" s="92">
        <v>12</v>
      </c>
      <c r="CZ38" s="92"/>
      <c r="DA38" s="82"/>
    </row>
    <row r="39" spans="5:105" ht="7.5" customHeight="1">
      <c r="E39" s="147"/>
      <c r="F39" s="148"/>
      <c r="G39" s="180"/>
      <c r="H39" s="181"/>
      <c r="I39" s="181"/>
      <c r="J39" s="181"/>
      <c r="K39" s="181"/>
      <c r="L39" s="182"/>
      <c r="M39" s="180"/>
      <c r="N39" s="181"/>
      <c r="O39" s="181"/>
      <c r="P39" s="181"/>
      <c r="Q39" s="181"/>
      <c r="R39" s="181"/>
      <c r="S39" s="181"/>
      <c r="T39" s="181"/>
      <c r="U39" s="181"/>
      <c r="V39" s="181"/>
      <c r="W39" s="182"/>
      <c r="X39" s="180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154" t="s">
        <v>88</v>
      </c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6"/>
      <c r="BH39" s="238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40"/>
      <c r="BW39" s="387"/>
      <c r="BX39" s="281"/>
      <c r="BY39" s="281"/>
      <c r="BZ39" s="281"/>
      <c r="CA39" s="388"/>
      <c r="CB39" s="283" t="s">
        <v>51</v>
      </c>
      <c r="CC39" s="415"/>
      <c r="CD39" s="415"/>
      <c r="CE39" s="415"/>
      <c r="CF39" s="434"/>
      <c r="CG39" s="280"/>
      <c r="CH39" s="281"/>
      <c r="CI39" s="281"/>
      <c r="CJ39" s="281"/>
      <c r="CK39" s="282"/>
      <c r="CL39" s="177" t="s">
        <v>170</v>
      </c>
      <c r="CM39" s="178"/>
      <c r="CN39" s="178"/>
      <c r="CO39" s="179"/>
      <c r="CP39" s="17"/>
      <c r="CQ39" s="17"/>
      <c r="CR39" s="15"/>
      <c r="CS39" s="15"/>
      <c r="CT39" s="15"/>
      <c r="CU39" s="7"/>
      <c r="CV39" s="7"/>
      <c r="CW39" s="92">
        <v>13</v>
      </c>
      <c r="CX39" s="92"/>
      <c r="CY39" s="92">
        <v>13</v>
      </c>
      <c r="CZ39" s="92"/>
      <c r="DA39" s="82"/>
    </row>
    <row r="40" spans="5:105" ht="7.5" customHeight="1">
      <c r="E40" s="147"/>
      <c r="F40" s="148"/>
      <c r="G40" s="180"/>
      <c r="H40" s="181"/>
      <c r="I40" s="181"/>
      <c r="J40" s="181"/>
      <c r="K40" s="181"/>
      <c r="L40" s="182"/>
      <c r="M40" s="180"/>
      <c r="N40" s="181"/>
      <c r="O40" s="181"/>
      <c r="P40" s="181"/>
      <c r="Q40" s="181"/>
      <c r="R40" s="181"/>
      <c r="S40" s="181"/>
      <c r="T40" s="181"/>
      <c r="U40" s="181"/>
      <c r="V40" s="181"/>
      <c r="W40" s="182"/>
      <c r="X40" s="180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154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6"/>
      <c r="BH40" s="241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3"/>
      <c r="BW40" s="294"/>
      <c r="BX40" s="231"/>
      <c r="BY40" s="231"/>
      <c r="BZ40" s="231"/>
      <c r="CA40" s="295"/>
      <c r="CB40" s="270"/>
      <c r="CC40" s="271"/>
      <c r="CD40" s="271"/>
      <c r="CE40" s="271"/>
      <c r="CF40" s="272"/>
      <c r="CG40" s="230"/>
      <c r="CH40" s="231"/>
      <c r="CI40" s="231"/>
      <c r="CJ40" s="231"/>
      <c r="CK40" s="232"/>
      <c r="CL40" s="180"/>
      <c r="CM40" s="181"/>
      <c r="CN40" s="181"/>
      <c r="CO40" s="182"/>
      <c r="CP40" s="17"/>
      <c r="CQ40" s="17"/>
      <c r="CR40" s="15"/>
      <c r="CS40" s="15"/>
      <c r="CT40" s="15"/>
      <c r="CU40" s="15"/>
      <c r="CV40" s="15"/>
      <c r="CW40" s="92">
        <v>14</v>
      </c>
      <c r="CX40" s="92"/>
      <c r="CY40" s="92">
        <v>14</v>
      </c>
      <c r="CZ40" s="92"/>
      <c r="DA40" s="82"/>
    </row>
    <row r="41" spans="5:105" ht="7.5" customHeight="1">
      <c r="E41" s="147"/>
      <c r="F41" s="148"/>
      <c r="G41" s="180"/>
      <c r="H41" s="181"/>
      <c r="I41" s="181"/>
      <c r="J41" s="181"/>
      <c r="K41" s="181"/>
      <c r="L41" s="182"/>
      <c r="M41" s="180"/>
      <c r="N41" s="181"/>
      <c r="O41" s="181"/>
      <c r="P41" s="181"/>
      <c r="Q41" s="181"/>
      <c r="R41" s="181"/>
      <c r="S41" s="181"/>
      <c r="T41" s="181"/>
      <c r="U41" s="181"/>
      <c r="V41" s="181"/>
      <c r="W41" s="182"/>
      <c r="X41" s="180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154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6"/>
      <c r="BH41" s="241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3"/>
      <c r="BW41" s="294"/>
      <c r="BX41" s="231"/>
      <c r="BY41" s="231"/>
      <c r="BZ41" s="231"/>
      <c r="CA41" s="295"/>
      <c r="CB41" s="270"/>
      <c r="CC41" s="271"/>
      <c r="CD41" s="271"/>
      <c r="CE41" s="271"/>
      <c r="CF41" s="272"/>
      <c r="CG41" s="230"/>
      <c r="CH41" s="231"/>
      <c r="CI41" s="231"/>
      <c r="CJ41" s="231"/>
      <c r="CK41" s="232"/>
      <c r="CL41" s="180"/>
      <c r="CM41" s="181"/>
      <c r="CN41" s="181"/>
      <c r="CO41" s="182"/>
      <c r="CP41" s="7"/>
      <c r="CQ41" s="7"/>
      <c r="CR41" s="7"/>
      <c r="CS41" s="7"/>
      <c r="CT41" s="7"/>
      <c r="CU41" s="15"/>
      <c r="CV41" s="15"/>
      <c r="CW41" s="92">
        <v>15</v>
      </c>
      <c r="CX41" s="92"/>
      <c r="CY41" s="92">
        <v>15</v>
      </c>
      <c r="CZ41" s="92"/>
      <c r="DA41" s="82"/>
    </row>
    <row r="42" spans="5:105" ht="7.5" customHeight="1">
      <c r="E42" s="147"/>
      <c r="F42" s="148"/>
      <c r="G42" s="180"/>
      <c r="H42" s="181"/>
      <c r="I42" s="181"/>
      <c r="J42" s="181"/>
      <c r="K42" s="181"/>
      <c r="L42" s="182"/>
      <c r="M42" s="180"/>
      <c r="N42" s="181"/>
      <c r="O42" s="181"/>
      <c r="P42" s="181"/>
      <c r="Q42" s="181"/>
      <c r="R42" s="181"/>
      <c r="S42" s="181"/>
      <c r="T42" s="181"/>
      <c r="U42" s="181"/>
      <c r="V42" s="181"/>
      <c r="W42" s="182"/>
      <c r="X42" s="180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154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6"/>
      <c r="BH42" s="241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3"/>
      <c r="BW42" s="294"/>
      <c r="BX42" s="231"/>
      <c r="BY42" s="231"/>
      <c r="BZ42" s="231"/>
      <c r="CA42" s="295"/>
      <c r="CB42" s="270"/>
      <c r="CC42" s="271"/>
      <c r="CD42" s="271"/>
      <c r="CE42" s="271"/>
      <c r="CF42" s="272"/>
      <c r="CG42" s="230"/>
      <c r="CH42" s="231"/>
      <c r="CI42" s="231"/>
      <c r="CJ42" s="231"/>
      <c r="CK42" s="232"/>
      <c r="CL42" s="180"/>
      <c r="CM42" s="181"/>
      <c r="CN42" s="181"/>
      <c r="CO42" s="182"/>
      <c r="CP42" s="7"/>
      <c r="CQ42" s="7"/>
      <c r="CR42" s="7"/>
      <c r="CS42" s="7"/>
      <c r="CT42" s="7"/>
      <c r="CU42" s="15"/>
      <c r="CV42" s="15"/>
      <c r="CW42" s="92">
        <v>16</v>
      </c>
      <c r="CX42" s="92"/>
      <c r="CY42" s="92">
        <v>16</v>
      </c>
      <c r="CZ42" s="92"/>
      <c r="DA42" s="82"/>
    </row>
    <row r="43" spans="5:107" ht="7.5" customHeight="1">
      <c r="E43" s="147"/>
      <c r="F43" s="148"/>
      <c r="G43" s="180"/>
      <c r="H43" s="181"/>
      <c r="I43" s="181"/>
      <c r="J43" s="181"/>
      <c r="K43" s="181"/>
      <c r="L43" s="182"/>
      <c r="M43" s="180"/>
      <c r="N43" s="181"/>
      <c r="O43" s="181"/>
      <c r="P43" s="181"/>
      <c r="Q43" s="181"/>
      <c r="R43" s="181"/>
      <c r="S43" s="181"/>
      <c r="T43" s="181"/>
      <c r="U43" s="181"/>
      <c r="V43" s="181"/>
      <c r="W43" s="182"/>
      <c r="X43" s="180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457" t="s">
        <v>177</v>
      </c>
      <c r="AL43" s="312"/>
      <c r="AM43" s="312"/>
      <c r="AN43" s="312"/>
      <c r="AO43" s="312"/>
      <c r="AP43" s="312"/>
      <c r="AQ43" s="312"/>
      <c r="AR43" s="312" t="s">
        <v>89</v>
      </c>
      <c r="AS43" s="312"/>
      <c r="AT43" s="302" t="str">
        <f>IF(OR(AL5="認定番号",AL5=""),"?",VLOOKUP(AL5,DC27:DH36,4,FALSE))</f>
        <v>?</v>
      </c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12" t="s">
        <v>90</v>
      </c>
      <c r="BF43" s="312"/>
      <c r="BG43" s="458"/>
      <c r="BH43" s="241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3"/>
      <c r="BW43" s="294"/>
      <c r="BX43" s="231"/>
      <c r="BY43" s="231"/>
      <c r="BZ43" s="231"/>
      <c r="CA43" s="295"/>
      <c r="CB43" s="270"/>
      <c r="CC43" s="271"/>
      <c r="CD43" s="271"/>
      <c r="CE43" s="271"/>
      <c r="CF43" s="272"/>
      <c r="CG43" s="230"/>
      <c r="CH43" s="231"/>
      <c r="CI43" s="231"/>
      <c r="CJ43" s="231"/>
      <c r="CK43" s="232"/>
      <c r="CL43" s="180"/>
      <c r="CM43" s="181"/>
      <c r="CN43" s="181"/>
      <c r="CO43" s="182"/>
      <c r="CP43" s="7"/>
      <c r="CQ43" s="7"/>
      <c r="CR43" s="7"/>
      <c r="CS43" s="7"/>
      <c r="CT43" s="7"/>
      <c r="CU43" s="7"/>
      <c r="CV43" s="7"/>
      <c r="CW43" s="92">
        <v>17</v>
      </c>
      <c r="CX43" s="92"/>
      <c r="CY43" s="92">
        <v>17</v>
      </c>
      <c r="CZ43" s="92"/>
      <c r="DA43" s="82"/>
      <c r="DC43" s="65" t="s">
        <v>128</v>
      </c>
    </row>
    <row r="44" spans="5:112" ht="7.5" customHeight="1">
      <c r="E44" s="149"/>
      <c r="F44" s="150"/>
      <c r="G44" s="183"/>
      <c r="H44" s="184"/>
      <c r="I44" s="184"/>
      <c r="J44" s="184"/>
      <c r="K44" s="184"/>
      <c r="L44" s="185"/>
      <c r="M44" s="183"/>
      <c r="N44" s="184"/>
      <c r="O44" s="184"/>
      <c r="P44" s="184"/>
      <c r="Q44" s="184"/>
      <c r="R44" s="184"/>
      <c r="S44" s="184"/>
      <c r="T44" s="184"/>
      <c r="U44" s="184"/>
      <c r="V44" s="184"/>
      <c r="W44" s="185"/>
      <c r="X44" s="183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459"/>
      <c r="AL44" s="460"/>
      <c r="AM44" s="460"/>
      <c r="AN44" s="460"/>
      <c r="AO44" s="460"/>
      <c r="AP44" s="460"/>
      <c r="AQ44" s="460"/>
      <c r="AR44" s="460"/>
      <c r="AS44" s="460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460"/>
      <c r="BF44" s="460"/>
      <c r="BG44" s="461"/>
      <c r="BH44" s="244"/>
      <c r="BI44" s="245"/>
      <c r="BJ44" s="245"/>
      <c r="BK44" s="245"/>
      <c r="BL44" s="245"/>
      <c r="BM44" s="245"/>
      <c r="BN44" s="245"/>
      <c r="BO44" s="245"/>
      <c r="BP44" s="245"/>
      <c r="BQ44" s="245"/>
      <c r="BR44" s="245"/>
      <c r="BS44" s="245"/>
      <c r="BT44" s="245"/>
      <c r="BU44" s="245"/>
      <c r="BV44" s="246"/>
      <c r="BW44" s="416"/>
      <c r="BX44" s="248"/>
      <c r="BY44" s="248"/>
      <c r="BZ44" s="248"/>
      <c r="CA44" s="417"/>
      <c r="CB44" s="435"/>
      <c r="CC44" s="436"/>
      <c r="CD44" s="436"/>
      <c r="CE44" s="436"/>
      <c r="CF44" s="437"/>
      <c r="CG44" s="247"/>
      <c r="CH44" s="248"/>
      <c r="CI44" s="248"/>
      <c r="CJ44" s="248"/>
      <c r="CK44" s="249"/>
      <c r="CL44" s="183"/>
      <c r="CM44" s="184"/>
      <c r="CN44" s="184"/>
      <c r="CO44" s="185"/>
      <c r="CP44" s="7"/>
      <c r="CQ44" s="7"/>
      <c r="CR44" s="7"/>
      <c r="CS44" s="7"/>
      <c r="CT44" s="7"/>
      <c r="CU44" s="7"/>
      <c r="CV44" s="7"/>
      <c r="CW44" s="92">
        <v>18</v>
      </c>
      <c r="CX44" s="92"/>
      <c r="CY44" s="92">
        <v>18</v>
      </c>
      <c r="CZ44" s="92"/>
      <c r="DA44" s="82"/>
      <c r="DC44" s="82"/>
      <c r="DD44" s="82">
        <v>30</v>
      </c>
      <c r="DE44" s="82">
        <v>45</v>
      </c>
      <c r="DF44" s="82">
        <v>60</v>
      </c>
      <c r="DG44" s="82">
        <v>90</v>
      </c>
      <c r="DH44" s="83">
        <v>105</v>
      </c>
    </row>
    <row r="45" spans="5:112" ht="7.5" customHeight="1">
      <c r="E45" s="145" t="s">
        <v>22</v>
      </c>
      <c r="F45" s="188"/>
      <c r="G45" s="151" t="s">
        <v>10</v>
      </c>
      <c r="H45" s="134"/>
      <c r="I45" s="134"/>
      <c r="J45" s="134"/>
      <c r="K45" s="134"/>
      <c r="L45" s="135"/>
      <c r="M45" s="305" t="s">
        <v>7</v>
      </c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04" t="s">
        <v>16</v>
      </c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133"/>
      <c r="AK45" s="305" t="s">
        <v>40</v>
      </c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299"/>
      <c r="BX45" s="299"/>
      <c r="BY45" s="299"/>
      <c r="BZ45" s="299"/>
      <c r="CA45" s="462"/>
      <c r="CB45" s="268" t="s">
        <v>52</v>
      </c>
      <c r="CC45" s="472"/>
      <c r="CD45" s="472"/>
      <c r="CE45" s="472"/>
      <c r="CF45" s="473"/>
      <c r="CG45" s="298"/>
      <c r="CH45" s="299"/>
      <c r="CI45" s="299"/>
      <c r="CJ45" s="299"/>
      <c r="CK45" s="299"/>
      <c r="CL45" s="218" t="s">
        <v>170</v>
      </c>
      <c r="CM45" s="219"/>
      <c r="CN45" s="219"/>
      <c r="CO45" s="220"/>
      <c r="CP45" s="7"/>
      <c r="CQ45" s="7"/>
      <c r="CR45" s="7"/>
      <c r="CS45" s="7"/>
      <c r="CT45" s="7"/>
      <c r="CU45" s="7"/>
      <c r="CV45" s="7"/>
      <c r="CW45" s="92">
        <v>19</v>
      </c>
      <c r="CX45" s="92"/>
      <c r="CY45" s="92">
        <v>19</v>
      </c>
      <c r="CZ45" s="92"/>
      <c r="DA45" s="82"/>
      <c r="DC45" s="82">
        <v>320</v>
      </c>
      <c r="DD45" s="82"/>
      <c r="DE45" s="82">
        <v>580</v>
      </c>
      <c r="DF45" s="83" t="s">
        <v>82</v>
      </c>
      <c r="DG45" s="83" t="s">
        <v>82</v>
      </c>
      <c r="DH45" s="83" t="s">
        <v>82</v>
      </c>
    </row>
    <row r="46" spans="5:112" ht="7.5" customHeight="1">
      <c r="E46" s="189"/>
      <c r="F46" s="191"/>
      <c r="G46" s="136"/>
      <c r="H46" s="137"/>
      <c r="I46" s="137"/>
      <c r="J46" s="137"/>
      <c r="K46" s="137"/>
      <c r="L46" s="138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13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1"/>
      <c r="BX46" s="301"/>
      <c r="BY46" s="301"/>
      <c r="BZ46" s="301"/>
      <c r="CA46" s="463"/>
      <c r="CB46" s="287"/>
      <c r="CC46" s="287"/>
      <c r="CD46" s="287"/>
      <c r="CE46" s="287"/>
      <c r="CF46" s="288"/>
      <c r="CG46" s="300"/>
      <c r="CH46" s="301"/>
      <c r="CI46" s="301"/>
      <c r="CJ46" s="301"/>
      <c r="CK46" s="301"/>
      <c r="CL46" s="221"/>
      <c r="CM46" s="222"/>
      <c r="CN46" s="222"/>
      <c r="CO46" s="223"/>
      <c r="CP46" s="7"/>
      <c r="CQ46" s="7"/>
      <c r="CR46" s="7"/>
      <c r="CS46" s="7"/>
      <c r="CT46" s="7"/>
      <c r="CU46" s="7"/>
      <c r="CV46" s="7"/>
      <c r="CW46" s="92">
        <v>20</v>
      </c>
      <c r="CX46" s="92"/>
      <c r="CY46" s="92">
        <v>20</v>
      </c>
      <c r="CZ46" s="92"/>
      <c r="DA46" s="82"/>
      <c r="DC46" s="82">
        <v>450</v>
      </c>
      <c r="DD46" s="83" t="s">
        <v>82</v>
      </c>
      <c r="DE46" s="82">
        <v>520</v>
      </c>
      <c r="DF46" s="84">
        <v>700</v>
      </c>
      <c r="DG46" s="85" t="s">
        <v>130</v>
      </c>
      <c r="DH46" s="85" t="s">
        <v>131</v>
      </c>
    </row>
    <row r="47" spans="5:112" ht="7.5" customHeight="1">
      <c r="E47" s="189"/>
      <c r="F47" s="191"/>
      <c r="G47" s="136"/>
      <c r="H47" s="137"/>
      <c r="I47" s="137"/>
      <c r="J47" s="137"/>
      <c r="K47" s="137"/>
      <c r="L47" s="138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8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464"/>
      <c r="BX47" s="464"/>
      <c r="BY47" s="464"/>
      <c r="BZ47" s="464"/>
      <c r="CA47" s="465"/>
      <c r="CB47" s="290"/>
      <c r="CC47" s="290"/>
      <c r="CD47" s="290"/>
      <c r="CE47" s="290"/>
      <c r="CF47" s="291"/>
      <c r="CG47" s="300"/>
      <c r="CH47" s="301"/>
      <c r="CI47" s="301"/>
      <c r="CJ47" s="301"/>
      <c r="CK47" s="301"/>
      <c r="CL47" s="224"/>
      <c r="CM47" s="225"/>
      <c r="CN47" s="225"/>
      <c r="CO47" s="226"/>
      <c r="CP47" s="7"/>
      <c r="CQ47" s="7"/>
      <c r="CR47" s="7"/>
      <c r="CS47" s="7"/>
      <c r="CT47" s="7"/>
      <c r="CU47" s="7"/>
      <c r="CV47" s="7"/>
      <c r="CW47" s="92">
        <v>21</v>
      </c>
      <c r="CX47" s="92"/>
      <c r="CY47" s="92">
        <v>21</v>
      </c>
      <c r="CZ47" s="92"/>
      <c r="DA47" s="83"/>
      <c r="DC47" s="82">
        <v>600</v>
      </c>
      <c r="DD47" s="83" t="s">
        <v>82</v>
      </c>
      <c r="DE47" s="82">
        <v>530</v>
      </c>
      <c r="DF47" s="84">
        <v>730</v>
      </c>
      <c r="DG47" s="85" t="s">
        <v>130</v>
      </c>
      <c r="DH47" s="85" t="s">
        <v>130</v>
      </c>
    </row>
    <row r="48" spans="5:112" ht="7.5" customHeight="1">
      <c r="E48" s="189"/>
      <c r="F48" s="191"/>
      <c r="G48" s="136"/>
      <c r="H48" s="137"/>
      <c r="I48" s="137"/>
      <c r="J48" s="137"/>
      <c r="K48" s="137"/>
      <c r="L48" s="138"/>
      <c r="M48" s="354" t="s">
        <v>9</v>
      </c>
      <c r="N48" s="310"/>
      <c r="O48" s="310"/>
      <c r="P48" s="310"/>
      <c r="Q48" s="310"/>
      <c r="R48" s="310"/>
      <c r="S48" s="310"/>
      <c r="T48" s="310"/>
      <c r="U48" s="310"/>
      <c r="V48" s="310"/>
      <c r="W48" s="355"/>
      <c r="X48" s="309" t="s">
        <v>21</v>
      </c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9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5"/>
      <c r="BH48" s="9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3"/>
      <c r="BW48" s="466">
        <f>IF(BJ49="","",(IF(AS49&lt;=BJ49,"○","")))</f>
      </c>
      <c r="BX48" s="251"/>
      <c r="BY48" s="251"/>
      <c r="BZ48" s="251"/>
      <c r="CA48" s="467"/>
      <c r="CB48" s="415" t="s">
        <v>51</v>
      </c>
      <c r="CC48" s="284"/>
      <c r="CD48" s="284"/>
      <c r="CE48" s="284"/>
      <c r="CF48" s="285"/>
      <c r="CG48" s="250">
        <f>IF(BJ49="","",(IF(BJ49&lt;AS49,"○","")))</f>
      </c>
      <c r="CH48" s="251"/>
      <c r="CI48" s="251"/>
      <c r="CJ48" s="251"/>
      <c r="CK48" s="252"/>
      <c r="CL48" s="177" t="s">
        <v>171</v>
      </c>
      <c r="CM48" s="178"/>
      <c r="CN48" s="178"/>
      <c r="CO48" s="179"/>
      <c r="CP48" s="7"/>
      <c r="CQ48" s="7"/>
      <c r="CR48" s="7"/>
      <c r="CS48" s="7"/>
      <c r="CT48" s="7"/>
      <c r="CU48" s="7"/>
      <c r="CV48" s="7"/>
      <c r="CW48" s="92">
        <v>22</v>
      </c>
      <c r="CX48" s="92"/>
      <c r="CY48" s="92">
        <v>22</v>
      </c>
      <c r="CZ48" s="92"/>
      <c r="DA48" s="83"/>
      <c r="DC48" s="82">
        <v>700</v>
      </c>
      <c r="DD48" s="83" t="s">
        <v>127</v>
      </c>
      <c r="DE48" s="83" t="s">
        <v>82</v>
      </c>
      <c r="DF48" s="85" t="s">
        <v>82</v>
      </c>
      <c r="DG48" s="85" t="s">
        <v>82</v>
      </c>
      <c r="DH48" s="85" t="s">
        <v>82</v>
      </c>
    </row>
    <row r="49" spans="5:112" ht="7.5" customHeight="1">
      <c r="E49" s="189"/>
      <c r="F49" s="191"/>
      <c r="G49" s="136"/>
      <c r="H49" s="137"/>
      <c r="I49" s="137"/>
      <c r="J49" s="137"/>
      <c r="K49" s="137"/>
      <c r="L49" s="138"/>
      <c r="M49" s="136"/>
      <c r="N49" s="137"/>
      <c r="O49" s="137"/>
      <c r="P49" s="137"/>
      <c r="Q49" s="137"/>
      <c r="R49" s="137"/>
      <c r="S49" s="137"/>
      <c r="T49" s="137"/>
      <c r="U49" s="137"/>
      <c r="V49" s="137"/>
      <c r="W49" s="138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6"/>
      <c r="AL49" s="7"/>
      <c r="AM49" s="7"/>
      <c r="AN49" s="311" t="s">
        <v>29</v>
      </c>
      <c r="AO49" s="313"/>
      <c r="AP49" s="313"/>
      <c r="AQ49" s="313"/>
      <c r="AR49" s="313"/>
      <c r="AS49" s="530" t="str">
        <f>IF(OR(AL5="認定番号",AL5=""),"?",VLOOKUP(AL5,DC27:DH36,5,FALSE))</f>
        <v>?</v>
      </c>
      <c r="AT49" s="530"/>
      <c r="AU49" s="530"/>
      <c r="AV49" s="530"/>
      <c r="AW49" s="517" t="s">
        <v>94</v>
      </c>
      <c r="AX49" s="517"/>
      <c r="AY49" s="517"/>
      <c r="AZ49" s="517"/>
      <c r="BA49" s="517"/>
      <c r="BB49" s="517"/>
      <c r="BC49" s="517"/>
      <c r="BD49" s="517"/>
      <c r="BE49" s="517"/>
      <c r="BF49" s="517"/>
      <c r="BG49" s="529"/>
      <c r="BH49" s="16"/>
      <c r="BI49" s="15"/>
      <c r="BJ49" s="495"/>
      <c r="BK49" s="495"/>
      <c r="BL49" s="495"/>
      <c r="BM49" s="495"/>
      <c r="BN49" s="495"/>
      <c r="BO49" s="495"/>
      <c r="BP49" s="236" t="s">
        <v>35</v>
      </c>
      <c r="BQ49" s="237"/>
      <c r="BR49" s="237"/>
      <c r="BS49" s="237"/>
      <c r="BT49" s="237"/>
      <c r="BU49" s="237"/>
      <c r="BV49" s="18"/>
      <c r="BW49" s="262"/>
      <c r="BX49" s="254"/>
      <c r="BY49" s="254"/>
      <c r="BZ49" s="254"/>
      <c r="CA49" s="263"/>
      <c r="CB49" s="287"/>
      <c r="CC49" s="287"/>
      <c r="CD49" s="287"/>
      <c r="CE49" s="287"/>
      <c r="CF49" s="288"/>
      <c r="CG49" s="253"/>
      <c r="CH49" s="254"/>
      <c r="CI49" s="254"/>
      <c r="CJ49" s="254"/>
      <c r="CK49" s="255"/>
      <c r="CL49" s="180"/>
      <c r="CM49" s="181"/>
      <c r="CN49" s="181"/>
      <c r="CO49" s="182"/>
      <c r="CP49" s="7"/>
      <c r="CQ49" s="7"/>
      <c r="CR49" s="7"/>
      <c r="CS49" s="7"/>
      <c r="CT49" s="7"/>
      <c r="CU49" s="7"/>
      <c r="CV49" s="7"/>
      <c r="CW49" s="92">
        <v>23</v>
      </c>
      <c r="CX49" s="92"/>
      <c r="CY49" s="92">
        <v>23</v>
      </c>
      <c r="CZ49" s="92"/>
      <c r="DA49" s="83"/>
      <c r="DC49" s="83">
        <v>750</v>
      </c>
      <c r="DD49" s="83" t="s">
        <v>82</v>
      </c>
      <c r="DE49" s="83" t="s">
        <v>129</v>
      </c>
      <c r="DF49" s="83" t="s">
        <v>129</v>
      </c>
      <c r="DG49" s="85" t="s">
        <v>130</v>
      </c>
      <c r="DH49" s="85" t="s">
        <v>131</v>
      </c>
    </row>
    <row r="50" spans="5:112" ht="7.5" customHeight="1">
      <c r="E50" s="189"/>
      <c r="F50" s="191"/>
      <c r="G50" s="136"/>
      <c r="H50" s="137"/>
      <c r="I50" s="137"/>
      <c r="J50" s="137"/>
      <c r="K50" s="137"/>
      <c r="L50" s="138"/>
      <c r="M50" s="136"/>
      <c r="N50" s="137"/>
      <c r="O50" s="137"/>
      <c r="P50" s="137"/>
      <c r="Q50" s="137"/>
      <c r="R50" s="137"/>
      <c r="S50" s="137"/>
      <c r="T50" s="137"/>
      <c r="U50" s="137"/>
      <c r="V50" s="137"/>
      <c r="W50" s="138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31"/>
      <c r="AL50" s="14"/>
      <c r="AM50" s="14"/>
      <c r="AN50" s="313"/>
      <c r="AO50" s="313"/>
      <c r="AP50" s="313"/>
      <c r="AQ50" s="313"/>
      <c r="AR50" s="313"/>
      <c r="AS50" s="530"/>
      <c r="AT50" s="530"/>
      <c r="AU50" s="530"/>
      <c r="AV50" s="530"/>
      <c r="AW50" s="517"/>
      <c r="AX50" s="517"/>
      <c r="AY50" s="517"/>
      <c r="AZ50" s="517"/>
      <c r="BA50" s="517"/>
      <c r="BB50" s="517"/>
      <c r="BC50" s="517"/>
      <c r="BD50" s="517"/>
      <c r="BE50" s="517"/>
      <c r="BF50" s="517"/>
      <c r="BG50" s="529"/>
      <c r="BH50" s="16"/>
      <c r="BI50" s="15"/>
      <c r="BJ50" s="495"/>
      <c r="BK50" s="495"/>
      <c r="BL50" s="495"/>
      <c r="BM50" s="495"/>
      <c r="BN50" s="495"/>
      <c r="BO50" s="495"/>
      <c r="BP50" s="237"/>
      <c r="BQ50" s="237"/>
      <c r="BR50" s="237"/>
      <c r="BS50" s="237"/>
      <c r="BT50" s="237"/>
      <c r="BU50" s="237"/>
      <c r="BV50" s="18"/>
      <c r="BW50" s="262"/>
      <c r="BX50" s="254"/>
      <c r="BY50" s="254"/>
      <c r="BZ50" s="254"/>
      <c r="CA50" s="263"/>
      <c r="CB50" s="287"/>
      <c r="CC50" s="287"/>
      <c r="CD50" s="287"/>
      <c r="CE50" s="287"/>
      <c r="CF50" s="288"/>
      <c r="CG50" s="253"/>
      <c r="CH50" s="254"/>
      <c r="CI50" s="254"/>
      <c r="CJ50" s="254"/>
      <c r="CK50" s="255"/>
      <c r="CL50" s="180"/>
      <c r="CM50" s="181"/>
      <c r="CN50" s="181"/>
      <c r="CO50" s="182"/>
      <c r="CP50" s="7"/>
      <c r="CQ50" s="7"/>
      <c r="CR50" s="7"/>
      <c r="CS50" s="7"/>
      <c r="CT50" s="7"/>
      <c r="CU50" s="7"/>
      <c r="CV50" s="7"/>
      <c r="CW50" s="92">
        <v>24</v>
      </c>
      <c r="CX50" s="92"/>
      <c r="CY50" s="92">
        <v>24</v>
      </c>
      <c r="CZ50" s="92"/>
      <c r="DA50" s="83"/>
      <c r="DC50" s="83">
        <v>850</v>
      </c>
      <c r="DD50" s="83" t="s">
        <v>82</v>
      </c>
      <c r="DE50" s="83" t="s">
        <v>129</v>
      </c>
      <c r="DF50" s="83" t="s">
        <v>129</v>
      </c>
      <c r="DG50" s="85" t="s">
        <v>130</v>
      </c>
      <c r="DH50" s="85" t="s">
        <v>131</v>
      </c>
    </row>
    <row r="51" spans="5:112" ht="7.5" customHeight="1">
      <c r="E51" s="189"/>
      <c r="F51" s="191"/>
      <c r="G51" s="136"/>
      <c r="H51" s="137"/>
      <c r="I51" s="137"/>
      <c r="J51" s="137"/>
      <c r="K51" s="137"/>
      <c r="L51" s="138"/>
      <c r="M51" s="136"/>
      <c r="N51" s="137"/>
      <c r="O51" s="137"/>
      <c r="P51" s="137"/>
      <c r="Q51" s="137"/>
      <c r="R51" s="137"/>
      <c r="S51" s="137"/>
      <c r="T51" s="137"/>
      <c r="U51" s="137"/>
      <c r="V51" s="137"/>
      <c r="W51" s="138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"/>
      <c r="AL51" s="14"/>
      <c r="AM51" s="14"/>
      <c r="AN51" s="313"/>
      <c r="AO51" s="313"/>
      <c r="AP51" s="313"/>
      <c r="AQ51" s="313"/>
      <c r="AR51" s="313"/>
      <c r="AS51" s="531"/>
      <c r="AT51" s="531"/>
      <c r="AU51" s="531"/>
      <c r="AV51" s="531"/>
      <c r="AW51" s="517"/>
      <c r="AX51" s="517"/>
      <c r="AY51" s="517"/>
      <c r="AZ51" s="517"/>
      <c r="BA51" s="517"/>
      <c r="BB51" s="517"/>
      <c r="BC51" s="517"/>
      <c r="BD51" s="517"/>
      <c r="BE51" s="517"/>
      <c r="BF51" s="517"/>
      <c r="BG51" s="529"/>
      <c r="BH51" s="16"/>
      <c r="BI51" s="15"/>
      <c r="BJ51" s="496"/>
      <c r="BK51" s="496"/>
      <c r="BL51" s="496"/>
      <c r="BM51" s="496"/>
      <c r="BN51" s="496"/>
      <c r="BO51" s="496"/>
      <c r="BP51" s="237"/>
      <c r="BQ51" s="237"/>
      <c r="BR51" s="237"/>
      <c r="BS51" s="237"/>
      <c r="BT51" s="237"/>
      <c r="BU51" s="237"/>
      <c r="BV51" s="18"/>
      <c r="BW51" s="262"/>
      <c r="BX51" s="254"/>
      <c r="BY51" s="254"/>
      <c r="BZ51" s="254"/>
      <c r="CA51" s="263"/>
      <c r="CB51" s="287"/>
      <c r="CC51" s="287"/>
      <c r="CD51" s="287"/>
      <c r="CE51" s="287"/>
      <c r="CF51" s="288"/>
      <c r="CG51" s="253"/>
      <c r="CH51" s="254"/>
      <c r="CI51" s="254"/>
      <c r="CJ51" s="254"/>
      <c r="CK51" s="255"/>
      <c r="CL51" s="180"/>
      <c r="CM51" s="181"/>
      <c r="CN51" s="181"/>
      <c r="CO51" s="182"/>
      <c r="CP51" s="7"/>
      <c r="CQ51" s="7"/>
      <c r="CR51" s="7"/>
      <c r="CS51" s="83" t="s">
        <v>136</v>
      </c>
      <c r="CT51" s="81" t="e">
        <f>VLOOKUP(AW8,DC45:DH53,MATCH(AW10,DC44:DH44,0),FALSE)</f>
        <v>#N/A</v>
      </c>
      <c r="CU51" s="7"/>
      <c r="CV51" s="7"/>
      <c r="CW51" s="92">
        <v>25</v>
      </c>
      <c r="CX51" s="92"/>
      <c r="CY51" s="92">
        <v>25</v>
      </c>
      <c r="CZ51" s="92"/>
      <c r="DA51" s="82"/>
      <c r="DC51" s="83">
        <v>900</v>
      </c>
      <c r="DD51" s="83" t="s">
        <v>82</v>
      </c>
      <c r="DE51" s="83" t="s">
        <v>82</v>
      </c>
      <c r="DF51" s="83" t="s">
        <v>82</v>
      </c>
      <c r="DG51" s="85" t="s">
        <v>82</v>
      </c>
      <c r="DH51" s="85" t="s">
        <v>82</v>
      </c>
    </row>
    <row r="52" spans="5:112" ht="7.5" customHeight="1">
      <c r="E52" s="192"/>
      <c r="F52" s="194"/>
      <c r="G52" s="142"/>
      <c r="H52" s="143"/>
      <c r="I52" s="143"/>
      <c r="J52" s="143"/>
      <c r="K52" s="143"/>
      <c r="L52" s="144"/>
      <c r="M52" s="142"/>
      <c r="N52" s="143"/>
      <c r="O52" s="143"/>
      <c r="P52" s="143"/>
      <c r="Q52" s="143"/>
      <c r="R52" s="143"/>
      <c r="S52" s="143"/>
      <c r="T52" s="143"/>
      <c r="U52" s="143"/>
      <c r="V52" s="143"/>
      <c r="W52" s="144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26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33"/>
      <c r="BH52" s="19"/>
      <c r="BI52" s="20"/>
      <c r="BJ52" s="20"/>
      <c r="BK52" s="20"/>
      <c r="BL52" s="322"/>
      <c r="BM52" s="322"/>
      <c r="BN52" s="322"/>
      <c r="BO52" s="322"/>
      <c r="BP52" s="322"/>
      <c r="BQ52" s="322"/>
      <c r="BR52" s="322"/>
      <c r="BS52" s="322"/>
      <c r="BT52" s="20"/>
      <c r="BU52" s="20"/>
      <c r="BV52" s="21"/>
      <c r="BW52" s="468"/>
      <c r="BX52" s="257"/>
      <c r="BY52" s="257"/>
      <c r="BZ52" s="257"/>
      <c r="CA52" s="469"/>
      <c r="CB52" s="360"/>
      <c r="CC52" s="360"/>
      <c r="CD52" s="360"/>
      <c r="CE52" s="360"/>
      <c r="CF52" s="361"/>
      <c r="CG52" s="256"/>
      <c r="CH52" s="257"/>
      <c r="CI52" s="257"/>
      <c r="CJ52" s="257"/>
      <c r="CK52" s="258"/>
      <c r="CL52" s="183"/>
      <c r="CM52" s="184"/>
      <c r="CN52" s="184"/>
      <c r="CO52" s="185"/>
      <c r="CP52" s="7"/>
      <c r="CQ52" s="7"/>
      <c r="CR52" s="7"/>
      <c r="CS52" s="83" t="s">
        <v>97</v>
      </c>
      <c r="CT52" s="128" t="e">
        <f>VLOOKUP(AW8,DC58:DH66,MATCH(AW10,DC57:DH57,0),FALSE)</f>
        <v>#N/A</v>
      </c>
      <c r="CU52" s="7"/>
      <c r="CV52" s="7"/>
      <c r="CW52" s="92">
        <v>26</v>
      </c>
      <c r="CX52" s="92"/>
      <c r="CY52" s="92">
        <v>26</v>
      </c>
      <c r="CZ52" s="92"/>
      <c r="DA52" s="82"/>
      <c r="DC52" s="83">
        <v>1000</v>
      </c>
      <c r="DD52" s="83" t="s">
        <v>82</v>
      </c>
      <c r="DE52" s="83" t="s">
        <v>82</v>
      </c>
      <c r="DF52" s="83" t="s">
        <v>82</v>
      </c>
      <c r="DG52" s="85" t="s">
        <v>82</v>
      </c>
      <c r="DH52" s="85" t="s">
        <v>82</v>
      </c>
    </row>
    <row r="53" spans="5:112" ht="7.5" customHeight="1">
      <c r="E53" s="145" t="s">
        <v>36</v>
      </c>
      <c r="F53" s="327"/>
      <c r="G53" s="151" t="s">
        <v>11</v>
      </c>
      <c r="H53" s="134"/>
      <c r="I53" s="134"/>
      <c r="J53" s="134"/>
      <c r="K53" s="134"/>
      <c r="L53" s="135"/>
      <c r="M53" s="305" t="s">
        <v>7</v>
      </c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04" t="s">
        <v>16</v>
      </c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209" t="s">
        <v>40</v>
      </c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1"/>
      <c r="BH53" s="325"/>
      <c r="BI53" s="325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  <c r="BT53" s="325"/>
      <c r="BU53" s="325"/>
      <c r="BV53" s="325"/>
      <c r="BW53" s="299"/>
      <c r="BX53" s="299"/>
      <c r="BY53" s="299"/>
      <c r="BZ53" s="299"/>
      <c r="CA53" s="462"/>
      <c r="CB53" s="268" t="s">
        <v>52</v>
      </c>
      <c r="CC53" s="472"/>
      <c r="CD53" s="472"/>
      <c r="CE53" s="472"/>
      <c r="CF53" s="473"/>
      <c r="CG53" s="298"/>
      <c r="CH53" s="299"/>
      <c r="CI53" s="299"/>
      <c r="CJ53" s="299"/>
      <c r="CK53" s="299"/>
      <c r="CL53" s="177" t="s">
        <v>170</v>
      </c>
      <c r="CM53" s="178"/>
      <c r="CN53" s="178"/>
      <c r="CO53" s="179"/>
      <c r="CP53" s="7"/>
      <c r="CQ53" s="7"/>
      <c r="CR53" s="7"/>
      <c r="CS53" s="83" t="s">
        <v>100</v>
      </c>
      <c r="CT53" s="128" t="e">
        <f>VLOOKUP(AW8,DC70:DH78,MATCH(AW10,DC69:DH69,0),FALSE)</f>
        <v>#N/A</v>
      </c>
      <c r="CU53" s="7"/>
      <c r="CV53" s="7"/>
      <c r="CW53" s="92">
        <v>27</v>
      </c>
      <c r="CX53" s="92"/>
      <c r="CY53" s="92">
        <v>27</v>
      </c>
      <c r="CZ53" s="92"/>
      <c r="DA53" s="82"/>
      <c r="DC53" s="82">
        <v>1150</v>
      </c>
      <c r="DD53" s="83" t="s">
        <v>142</v>
      </c>
      <c r="DE53" s="83" t="s">
        <v>143</v>
      </c>
      <c r="DF53" s="83" t="s">
        <v>143</v>
      </c>
      <c r="DG53" s="83" t="s">
        <v>142</v>
      </c>
      <c r="DH53" s="83" t="s">
        <v>142</v>
      </c>
    </row>
    <row r="54" spans="5:105" ht="7.5" customHeight="1">
      <c r="E54" s="147"/>
      <c r="F54" s="328"/>
      <c r="G54" s="154"/>
      <c r="H54" s="137"/>
      <c r="I54" s="137"/>
      <c r="J54" s="137"/>
      <c r="K54" s="137"/>
      <c r="L54" s="138"/>
      <c r="M54" s="306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5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212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4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1"/>
      <c r="BX54" s="301"/>
      <c r="BY54" s="301"/>
      <c r="BZ54" s="301"/>
      <c r="CA54" s="463"/>
      <c r="CB54" s="271"/>
      <c r="CC54" s="287"/>
      <c r="CD54" s="287"/>
      <c r="CE54" s="287"/>
      <c r="CF54" s="288"/>
      <c r="CG54" s="300"/>
      <c r="CH54" s="301"/>
      <c r="CI54" s="301"/>
      <c r="CJ54" s="301"/>
      <c r="CK54" s="301"/>
      <c r="CL54" s="180"/>
      <c r="CM54" s="181"/>
      <c r="CN54" s="181"/>
      <c r="CO54" s="182"/>
      <c r="CP54" s="7"/>
      <c r="CQ54" s="7"/>
      <c r="CR54" s="7"/>
      <c r="CS54" s="83" t="s">
        <v>98</v>
      </c>
      <c r="CT54" s="81" t="e">
        <f>VLOOKUP(AW8,DC83:DG84,MATCH(AW10,DC82:DG82,0),FALSE)</f>
        <v>#N/A</v>
      </c>
      <c r="CU54" s="7"/>
      <c r="CV54" s="7"/>
      <c r="CW54" s="92">
        <v>28</v>
      </c>
      <c r="CX54" s="92"/>
      <c r="CY54" s="92">
        <v>28</v>
      </c>
      <c r="CZ54" s="92"/>
      <c r="DA54" s="82"/>
    </row>
    <row r="55" spans="5:105" ht="7.5" customHeight="1">
      <c r="E55" s="329"/>
      <c r="F55" s="328"/>
      <c r="G55" s="136"/>
      <c r="H55" s="137"/>
      <c r="I55" s="137"/>
      <c r="J55" s="137"/>
      <c r="K55" s="137"/>
      <c r="L55" s="138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212" t="s">
        <v>56</v>
      </c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4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1"/>
      <c r="BX55" s="301"/>
      <c r="BY55" s="301"/>
      <c r="BZ55" s="301"/>
      <c r="CA55" s="463"/>
      <c r="CB55" s="287"/>
      <c r="CC55" s="287"/>
      <c r="CD55" s="287"/>
      <c r="CE55" s="287"/>
      <c r="CF55" s="288"/>
      <c r="CG55" s="300"/>
      <c r="CH55" s="301"/>
      <c r="CI55" s="301"/>
      <c r="CJ55" s="301"/>
      <c r="CK55" s="301"/>
      <c r="CL55" s="180"/>
      <c r="CM55" s="181"/>
      <c r="CN55" s="181"/>
      <c r="CO55" s="182"/>
      <c r="CP55" s="7"/>
      <c r="CQ55" s="7"/>
      <c r="CR55" s="7"/>
      <c r="CS55" s="83" t="s">
        <v>99</v>
      </c>
      <c r="CT55" s="81" t="e">
        <f>VLOOKUP(AW8,DC89:DG90,MATCH(AW10,DC88:DG88,0),FALSE)</f>
        <v>#N/A</v>
      </c>
      <c r="CU55" s="7"/>
      <c r="CV55" s="7"/>
      <c r="CW55" s="92">
        <v>29</v>
      </c>
      <c r="CX55" s="92"/>
      <c r="CY55" s="92">
        <v>29</v>
      </c>
      <c r="CZ55" s="92"/>
      <c r="DA55" s="82"/>
    </row>
    <row r="56" spans="5:107" ht="7.5" customHeight="1">
      <c r="E56" s="329"/>
      <c r="F56" s="328"/>
      <c r="G56" s="136"/>
      <c r="H56" s="137"/>
      <c r="I56" s="137"/>
      <c r="J56" s="137"/>
      <c r="K56" s="137"/>
      <c r="L56" s="138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39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1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464"/>
      <c r="BX56" s="464"/>
      <c r="BY56" s="464"/>
      <c r="BZ56" s="464"/>
      <c r="CA56" s="465"/>
      <c r="CB56" s="290"/>
      <c r="CC56" s="290"/>
      <c r="CD56" s="290"/>
      <c r="CE56" s="290"/>
      <c r="CF56" s="291"/>
      <c r="CG56" s="300"/>
      <c r="CH56" s="301"/>
      <c r="CI56" s="301"/>
      <c r="CJ56" s="301"/>
      <c r="CK56" s="301"/>
      <c r="CL56" s="183"/>
      <c r="CM56" s="184"/>
      <c r="CN56" s="184"/>
      <c r="CO56" s="185"/>
      <c r="CP56" s="7"/>
      <c r="CQ56" s="7"/>
      <c r="CR56" s="7"/>
      <c r="CS56" s="7"/>
      <c r="CT56" s="7"/>
      <c r="CU56" s="7"/>
      <c r="CV56" s="7"/>
      <c r="CW56" s="92">
        <v>30</v>
      </c>
      <c r="CX56" s="92"/>
      <c r="CY56" s="92">
        <v>30</v>
      </c>
      <c r="CZ56" s="92"/>
      <c r="DA56" s="82"/>
      <c r="DC56" s="65" t="s">
        <v>101</v>
      </c>
    </row>
    <row r="57" spans="5:112" ht="7.5" customHeight="1">
      <c r="E57" s="329"/>
      <c r="F57" s="328"/>
      <c r="G57" s="136"/>
      <c r="H57" s="137"/>
      <c r="I57" s="137"/>
      <c r="J57" s="137"/>
      <c r="K57" s="137"/>
      <c r="L57" s="138"/>
      <c r="M57" s="330" t="s">
        <v>17</v>
      </c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57" t="s">
        <v>42</v>
      </c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66" t="s">
        <v>76</v>
      </c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  <c r="BG57" s="368"/>
      <c r="BH57" s="66"/>
      <c r="BI57" s="22"/>
      <c r="BJ57" s="89"/>
      <c r="BK57" s="89"/>
      <c r="BL57" s="89"/>
      <c r="BM57" s="89"/>
      <c r="BN57" s="89"/>
      <c r="BO57" s="89"/>
      <c r="BP57" s="89"/>
      <c r="BQ57" s="89"/>
      <c r="BR57" s="24"/>
      <c r="BS57" s="88"/>
      <c r="BT57" s="88"/>
      <c r="BU57" s="22"/>
      <c r="BV57" s="23"/>
      <c r="BW57" s="400">
        <f>IF(BJ58="","",IF(AND(-85&lt;=BJ58,BJ58&lt;=85),"○",""))</f>
      </c>
      <c r="BX57" s="400"/>
      <c r="BY57" s="400"/>
      <c r="BZ57" s="400"/>
      <c r="CA57" s="401"/>
      <c r="CB57" s="415" t="s">
        <v>52</v>
      </c>
      <c r="CC57" s="284"/>
      <c r="CD57" s="284"/>
      <c r="CE57" s="284"/>
      <c r="CF57" s="285"/>
      <c r="CG57" s="404">
        <f>IF(BJ58="","",IF(OR(BJ58&gt;85,BJ58&lt;-85),"○",""))</f>
      </c>
      <c r="CH57" s="400"/>
      <c r="CI57" s="400"/>
      <c r="CJ57" s="400"/>
      <c r="CK57" s="400"/>
      <c r="CL57" s="177" t="s">
        <v>171</v>
      </c>
      <c r="CM57" s="178"/>
      <c r="CN57" s="178"/>
      <c r="CO57" s="179"/>
      <c r="CP57" s="7"/>
      <c r="CQ57" s="7"/>
      <c r="CR57" s="7"/>
      <c r="CS57" s="7"/>
      <c r="CT57" s="7"/>
      <c r="CU57" s="7"/>
      <c r="CV57" s="7"/>
      <c r="CW57" s="92">
        <v>31</v>
      </c>
      <c r="CX57" s="92"/>
      <c r="CY57" s="92">
        <v>31</v>
      </c>
      <c r="CZ57" s="92"/>
      <c r="DA57" s="82"/>
      <c r="DC57" s="82"/>
      <c r="DD57" s="82">
        <v>30</v>
      </c>
      <c r="DE57" s="82">
        <v>45</v>
      </c>
      <c r="DF57" s="82">
        <v>60</v>
      </c>
      <c r="DG57" s="82">
        <v>90</v>
      </c>
      <c r="DH57" s="83">
        <v>105</v>
      </c>
    </row>
    <row r="58" spans="5:112" ht="7.5" customHeight="1">
      <c r="E58" s="329"/>
      <c r="F58" s="328"/>
      <c r="G58" s="136"/>
      <c r="H58" s="137"/>
      <c r="I58" s="137"/>
      <c r="J58" s="137"/>
      <c r="K58" s="137"/>
      <c r="L58" s="138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180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2"/>
      <c r="BH58" s="16"/>
      <c r="BI58" s="17"/>
      <c r="BJ58" s="175"/>
      <c r="BK58" s="175"/>
      <c r="BL58" s="175"/>
      <c r="BM58" s="175"/>
      <c r="BN58" s="175"/>
      <c r="BO58" s="175"/>
      <c r="BP58" s="175"/>
      <c r="BQ58" s="175"/>
      <c r="BR58" s="517" t="s">
        <v>43</v>
      </c>
      <c r="BS58" s="517"/>
      <c r="BT58" s="517"/>
      <c r="BU58" s="17"/>
      <c r="BV58" s="18"/>
      <c r="BW58" s="402"/>
      <c r="BX58" s="402"/>
      <c r="BY58" s="402"/>
      <c r="BZ58" s="402"/>
      <c r="CA58" s="403"/>
      <c r="CB58" s="287"/>
      <c r="CC58" s="287"/>
      <c r="CD58" s="287"/>
      <c r="CE58" s="287"/>
      <c r="CF58" s="288"/>
      <c r="CG58" s="405"/>
      <c r="CH58" s="402"/>
      <c r="CI58" s="402"/>
      <c r="CJ58" s="402"/>
      <c r="CK58" s="402"/>
      <c r="CL58" s="180"/>
      <c r="CM58" s="181"/>
      <c r="CN58" s="181"/>
      <c r="CO58" s="182"/>
      <c r="CP58" s="7"/>
      <c r="CQ58" s="7"/>
      <c r="CR58" s="7"/>
      <c r="CS58" s="82"/>
      <c r="CT58" s="83" t="s">
        <v>112</v>
      </c>
      <c r="CU58" s="83" t="s">
        <v>161</v>
      </c>
      <c r="CV58" s="83" t="s">
        <v>162</v>
      </c>
      <c r="CW58" s="81">
        <v>32</v>
      </c>
      <c r="CX58" s="92"/>
      <c r="CY58" s="92"/>
      <c r="CZ58" s="92"/>
      <c r="DA58" s="82"/>
      <c r="DC58" s="82">
        <v>320</v>
      </c>
      <c r="DD58" s="83" t="s">
        <v>129</v>
      </c>
      <c r="DE58" s="83" t="s">
        <v>132</v>
      </c>
      <c r="DF58" s="83" t="s">
        <v>95</v>
      </c>
      <c r="DG58" s="83" t="s">
        <v>96</v>
      </c>
      <c r="DH58" s="83" t="s">
        <v>96</v>
      </c>
    </row>
    <row r="59" spans="5:112" ht="7.5" customHeight="1">
      <c r="E59" s="329"/>
      <c r="F59" s="328"/>
      <c r="G59" s="136"/>
      <c r="H59" s="137"/>
      <c r="I59" s="137"/>
      <c r="J59" s="137"/>
      <c r="K59" s="137"/>
      <c r="L59" s="138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78"/>
      <c r="AL59" s="312" t="s">
        <v>77</v>
      </c>
      <c r="AM59" s="312"/>
      <c r="AN59" s="312"/>
      <c r="AO59" s="312"/>
      <c r="AP59" s="312"/>
      <c r="AQ59" s="302" t="str">
        <f>IF(OR(AL5="認定番号",AL5=""),"?",VLOOKUP(AL5,DC27:DH36,6,FALSE))</f>
        <v>?</v>
      </c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 t="s">
        <v>150</v>
      </c>
      <c r="BD59" s="302"/>
      <c r="BE59" s="302"/>
      <c r="BF59" s="302"/>
      <c r="BG59" s="79"/>
      <c r="BH59" s="16"/>
      <c r="BI59" s="17"/>
      <c r="BJ59" s="176"/>
      <c r="BK59" s="176"/>
      <c r="BL59" s="176"/>
      <c r="BM59" s="176"/>
      <c r="BN59" s="176"/>
      <c r="BO59" s="176"/>
      <c r="BP59" s="176"/>
      <c r="BQ59" s="176"/>
      <c r="BR59" s="518"/>
      <c r="BS59" s="518"/>
      <c r="BT59" s="518"/>
      <c r="BU59" s="17"/>
      <c r="BV59" s="18"/>
      <c r="BW59" s="402"/>
      <c r="BX59" s="402"/>
      <c r="BY59" s="402"/>
      <c r="BZ59" s="402"/>
      <c r="CA59" s="403"/>
      <c r="CB59" s="287"/>
      <c r="CC59" s="287"/>
      <c r="CD59" s="287"/>
      <c r="CE59" s="287"/>
      <c r="CF59" s="288"/>
      <c r="CG59" s="405"/>
      <c r="CH59" s="402"/>
      <c r="CI59" s="402"/>
      <c r="CJ59" s="402"/>
      <c r="CK59" s="402"/>
      <c r="CL59" s="180"/>
      <c r="CM59" s="181"/>
      <c r="CN59" s="181"/>
      <c r="CO59" s="182"/>
      <c r="CP59" s="7"/>
      <c r="CQ59" s="7"/>
      <c r="CR59" s="7"/>
      <c r="CS59" s="83" t="s">
        <v>163</v>
      </c>
      <c r="CT59" s="82">
        <f>IF(BL64="","",IF(BA65&lt;=10,"〇","×"))</f>
      </c>
      <c r="CU59" s="82">
        <f>IF(BP64="","",IF(BP64&lt;400,"〇","×"))</f>
      </c>
      <c r="CV59" s="91">
        <f>IF(OR(CT59="",CU59=""),"",IF(AND(CT59="〇",CU59="〇"),"〇","×"))</f>
      </c>
      <c r="CW59" s="81">
        <v>33</v>
      </c>
      <c r="CX59" s="92"/>
      <c r="CY59" s="92"/>
      <c r="CZ59" s="92"/>
      <c r="DA59" s="82"/>
      <c r="DC59" s="82">
        <v>450</v>
      </c>
      <c r="DD59" s="83" t="s">
        <v>82</v>
      </c>
      <c r="DE59" s="82">
        <v>500</v>
      </c>
      <c r="DF59" s="84">
        <v>700</v>
      </c>
      <c r="DG59" s="84">
        <v>1400</v>
      </c>
      <c r="DH59" s="84">
        <v>2000</v>
      </c>
    </row>
    <row r="60" spans="5:112" ht="7.5" customHeight="1">
      <c r="E60" s="329"/>
      <c r="F60" s="328"/>
      <c r="G60" s="136"/>
      <c r="H60" s="137"/>
      <c r="I60" s="137"/>
      <c r="J60" s="137"/>
      <c r="K60" s="137"/>
      <c r="L60" s="138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78"/>
      <c r="AL60" s="312"/>
      <c r="AM60" s="312"/>
      <c r="AN60" s="312"/>
      <c r="AO60" s="312"/>
      <c r="AP60" s="312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79"/>
      <c r="BH60" s="16"/>
      <c r="BI60" s="17"/>
      <c r="BJ60" s="87"/>
      <c r="BK60" s="87"/>
      <c r="BL60" s="87"/>
      <c r="BM60" s="87"/>
      <c r="BN60" s="87"/>
      <c r="BO60" s="87"/>
      <c r="BP60" s="87"/>
      <c r="BQ60" s="87"/>
      <c r="BR60" s="90"/>
      <c r="BS60" s="90"/>
      <c r="BT60" s="90"/>
      <c r="BU60" s="17"/>
      <c r="BV60" s="18"/>
      <c r="BW60" s="402"/>
      <c r="BX60" s="402"/>
      <c r="BY60" s="402"/>
      <c r="BZ60" s="402"/>
      <c r="CA60" s="403"/>
      <c r="CB60" s="287"/>
      <c r="CC60" s="287"/>
      <c r="CD60" s="287"/>
      <c r="CE60" s="287"/>
      <c r="CF60" s="288"/>
      <c r="CG60" s="405"/>
      <c r="CH60" s="402"/>
      <c r="CI60" s="402"/>
      <c r="CJ60" s="402"/>
      <c r="CK60" s="402"/>
      <c r="CL60" s="183"/>
      <c r="CM60" s="184"/>
      <c r="CN60" s="184"/>
      <c r="CO60" s="185"/>
      <c r="CP60" s="7"/>
      <c r="CQ60" s="7"/>
      <c r="CR60" s="7"/>
      <c r="CS60" s="83" t="s">
        <v>164</v>
      </c>
      <c r="CT60" s="82">
        <f>IF(BL68="","",IF(BL68&lt;=10,"〇","×"))</f>
      </c>
      <c r="CU60" s="82">
        <f>IF(BP68="","",IF(BP68&lt;400,"〇","×"))</f>
      </c>
      <c r="CV60" s="91">
        <f>IF(OR(CT60="",CU60=""),"",IF(AND(CT60="〇",CU60="〇"),"〇","×"))</f>
      </c>
      <c r="CW60" s="7"/>
      <c r="CX60" s="7"/>
      <c r="CY60" s="7"/>
      <c r="CZ60" s="7"/>
      <c r="DC60" s="82">
        <v>600</v>
      </c>
      <c r="DD60" s="83" t="s">
        <v>82</v>
      </c>
      <c r="DE60" s="82">
        <v>600</v>
      </c>
      <c r="DF60" s="84">
        <v>700</v>
      </c>
      <c r="DG60" s="84">
        <v>1400</v>
      </c>
      <c r="DH60" s="84">
        <v>2000</v>
      </c>
    </row>
    <row r="61" spans="5:112" ht="7.5" customHeight="1">
      <c r="E61" s="145" t="s">
        <v>32</v>
      </c>
      <c r="F61" s="146"/>
      <c r="G61" s="133" t="s">
        <v>2</v>
      </c>
      <c r="H61" s="134"/>
      <c r="I61" s="134"/>
      <c r="J61" s="134"/>
      <c r="K61" s="134"/>
      <c r="L61" s="135"/>
      <c r="M61" s="209" t="s">
        <v>23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1"/>
      <c r="X61" s="133" t="s">
        <v>8</v>
      </c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5"/>
      <c r="AK61" s="316" t="s">
        <v>41</v>
      </c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62"/>
      <c r="BH61" s="316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62"/>
      <c r="BW61" s="292"/>
      <c r="BX61" s="228"/>
      <c r="BY61" s="228"/>
      <c r="BZ61" s="228"/>
      <c r="CA61" s="293"/>
      <c r="CB61" s="267" t="s">
        <v>51</v>
      </c>
      <c r="CC61" s="268"/>
      <c r="CD61" s="268"/>
      <c r="CE61" s="268"/>
      <c r="CF61" s="269"/>
      <c r="CG61" s="227"/>
      <c r="CH61" s="228"/>
      <c r="CI61" s="228"/>
      <c r="CJ61" s="228"/>
      <c r="CK61" s="229"/>
      <c r="CL61" s="177" t="s">
        <v>170</v>
      </c>
      <c r="CM61" s="178"/>
      <c r="CN61" s="178"/>
      <c r="CO61" s="179"/>
      <c r="CP61" s="7"/>
      <c r="CQ61" s="7"/>
      <c r="CR61" s="7"/>
      <c r="CS61" s="83"/>
      <c r="CT61" s="82"/>
      <c r="CU61" s="82"/>
      <c r="CV61" s="91"/>
      <c r="CW61" s="7"/>
      <c r="CX61" s="7"/>
      <c r="CY61" s="7"/>
      <c r="CZ61" s="7"/>
      <c r="DA61" s="83" t="s">
        <v>141</v>
      </c>
      <c r="DC61" s="82">
        <v>700</v>
      </c>
      <c r="DD61" s="83" t="s">
        <v>129</v>
      </c>
      <c r="DE61" s="83" t="s">
        <v>82</v>
      </c>
      <c r="DF61" s="85" t="s">
        <v>83</v>
      </c>
      <c r="DG61" s="85" t="s">
        <v>84</v>
      </c>
      <c r="DH61" s="85" t="s">
        <v>82</v>
      </c>
    </row>
    <row r="62" spans="5:112" ht="7.5" customHeight="1">
      <c r="E62" s="147"/>
      <c r="F62" s="148"/>
      <c r="G62" s="136"/>
      <c r="H62" s="137"/>
      <c r="I62" s="137"/>
      <c r="J62" s="137"/>
      <c r="K62" s="137"/>
      <c r="L62" s="138"/>
      <c r="M62" s="339"/>
      <c r="N62" s="340"/>
      <c r="O62" s="340"/>
      <c r="P62" s="340"/>
      <c r="Q62" s="340"/>
      <c r="R62" s="340"/>
      <c r="S62" s="340"/>
      <c r="T62" s="340"/>
      <c r="U62" s="340"/>
      <c r="V62" s="340"/>
      <c r="W62" s="341"/>
      <c r="X62" s="139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1"/>
      <c r="AK62" s="363"/>
      <c r="AL62" s="364"/>
      <c r="AM62" s="364"/>
      <c r="AN62" s="364"/>
      <c r="AO62" s="364"/>
      <c r="AP62" s="364"/>
      <c r="AQ62" s="364"/>
      <c r="AR62" s="364"/>
      <c r="AS62" s="364"/>
      <c r="AT62" s="364"/>
      <c r="AU62" s="364"/>
      <c r="AV62" s="364"/>
      <c r="AW62" s="364"/>
      <c r="AX62" s="364"/>
      <c r="AY62" s="364"/>
      <c r="AZ62" s="364"/>
      <c r="BA62" s="364"/>
      <c r="BB62" s="364"/>
      <c r="BC62" s="364"/>
      <c r="BD62" s="364"/>
      <c r="BE62" s="364"/>
      <c r="BF62" s="364"/>
      <c r="BG62" s="365"/>
      <c r="BH62" s="363"/>
      <c r="BI62" s="364"/>
      <c r="BJ62" s="364"/>
      <c r="BK62" s="364"/>
      <c r="BL62" s="364"/>
      <c r="BM62" s="364"/>
      <c r="BN62" s="364"/>
      <c r="BO62" s="364"/>
      <c r="BP62" s="364"/>
      <c r="BQ62" s="364"/>
      <c r="BR62" s="364"/>
      <c r="BS62" s="364"/>
      <c r="BT62" s="364"/>
      <c r="BU62" s="364"/>
      <c r="BV62" s="365"/>
      <c r="BW62" s="296"/>
      <c r="BX62" s="234"/>
      <c r="BY62" s="234"/>
      <c r="BZ62" s="234"/>
      <c r="CA62" s="297"/>
      <c r="CB62" s="273"/>
      <c r="CC62" s="274"/>
      <c r="CD62" s="274"/>
      <c r="CE62" s="274"/>
      <c r="CF62" s="275"/>
      <c r="CG62" s="233"/>
      <c r="CH62" s="234"/>
      <c r="CI62" s="234"/>
      <c r="CJ62" s="234"/>
      <c r="CK62" s="235"/>
      <c r="CL62" s="183"/>
      <c r="CM62" s="184"/>
      <c r="CN62" s="184"/>
      <c r="CO62" s="185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83" t="s">
        <v>136</v>
      </c>
      <c r="DC62" s="83">
        <v>750</v>
      </c>
      <c r="DD62" s="83" t="s">
        <v>85</v>
      </c>
      <c r="DE62" s="83">
        <v>500</v>
      </c>
      <c r="DF62" s="83">
        <v>700</v>
      </c>
      <c r="DG62" s="84">
        <v>1400</v>
      </c>
      <c r="DH62" s="84">
        <v>2000</v>
      </c>
    </row>
    <row r="63" spans="5:112" ht="7.5" customHeight="1">
      <c r="E63" s="147"/>
      <c r="F63" s="148"/>
      <c r="G63" s="136"/>
      <c r="H63" s="137"/>
      <c r="I63" s="137"/>
      <c r="J63" s="137"/>
      <c r="K63" s="137"/>
      <c r="L63" s="138"/>
      <c r="M63" s="366" t="s">
        <v>12</v>
      </c>
      <c r="N63" s="367"/>
      <c r="O63" s="367"/>
      <c r="P63" s="367"/>
      <c r="Q63" s="367"/>
      <c r="R63" s="367"/>
      <c r="S63" s="367"/>
      <c r="T63" s="367"/>
      <c r="U63" s="367"/>
      <c r="V63" s="367"/>
      <c r="W63" s="368"/>
      <c r="X63" s="366" t="s">
        <v>16</v>
      </c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8"/>
      <c r="AK63" s="366" t="s">
        <v>160</v>
      </c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  <c r="BD63" s="367"/>
      <c r="BE63" s="367"/>
      <c r="BF63" s="367"/>
      <c r="BG63" s="368"/>
      <c r="BH63" s="112"/>
      <c r="BI63" s="113"/>
      <c r="BJ63" s="113"/>
      <c r="BK63" s="113"/>
      <c r="BL63" s="114"/>
      <c r="BM63" s="114"/>
      <c r="BN63" s="114"/>
      <c r="BO63" s="114"/>
      <c r="BP63" s="114"/>
      <c r="BQ63" s="4"/>
      <c r="BR63" s="4"/>
      <c r="BS63" s="4"/>
      <c r="BT63" s="4"/>
      <c r="BU63" s="4"/>
      <c r="BV63" s="5"/>
      <c r="BW63" s="509">
        <f>IF(AND(CV59="",CV60=""),"",IF(AND(CV59="〇",CV60="〇"),"〇",""))</f>
      </c>
      <c r="BX63" s="284"/>
      <c r="BY63" s="284"/>
      <c r="BZ63" s="284"/>
      <c r="CA63" s="285"/>
      <c r="CB63" s="283" t="s">
        <v>52</v>
      </c>
      <c r="CC63" s="415"/>
      <c r="CD63" s="415"/>
      <c r="CE63" s="415"/>
      <c r="CF63" s="434"/>
      <c r="CG63" s="503">
        <f>IF(AND(CV59="",CV60=""),"",IF(OR(CV59="×",CV60="×"),"〇",""))</f>
      </c>
      <c r="CH63" s="284"/>
      <c r="CI63" s="284"/>
      <c r="CJ63" s="284"/>
      <c r="CK63" s="504"/>
      <c r="CL63" s="177" t="s">
        <v>173</v>
      </c>
      <c r="CM63" s="178"/>
      <c r="CN63" s="178"/>
      <c r="CO63" s="179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83" t="s">
        <v>97</v>
      </c>
      <c r="DC63" s="83">
        <v>850</v>
      </c>
      <c r="DD63" s="83" t="s">
        <v>82</v>
      </c>
      <c r="DE63" s="83">
        <v>530</v>
      </c>
      <c r="DF63" s="83">
        <v>720</v>
      </c>
      <c r="DG63" s="84">
        <v>1430</v>
      </c>
      <c r="DH63" s="84">
        <v>1980</v>
      </c>
    </row>
    <row r="64" spans="5:112" ht="7.5" customHeight="1">
      <c r="E64" s="147"/>
      <c r="F64" s="148"/>
      <c r="G64" s="136"/>
      <c r="H64" s="137"/>
      <c r="I64" s="137"/>
      <c r="J64" s="137"/>
      <c r="K64" s="137"/>
      <c r="L64" s="138"/>
      <c r="M64" s="180"/>
      <c r="N64" s="181"/>
      <c r="O64" s="181"/>
      <c r="P64" s="181"/>
      <c r="Q64" s="181"/>
      <c r="R64" s="181"/>
      <c r="S64" s="181"/>
      <c r="T64" s="181"/>
      <c r="U64" s="181"/>
      <c r="V64" s="181"/>
      <c r="W64" s="182"/>
      <c r="X64" s="180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2"/>
      <c r="AK64" s="180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2"/>
      <c r="BH64" s="418" t="s">
        <v>165</v>
      </c>
      <c r="BI64" s="419"/>
      <c r="BJ64" s="419"/>
      <c r="BK64" s="419"/>
      <c r="BL64" s="337"/>
      <c r="BM64" s="337"/>
      <c r="BN64" s="337" t="s">
        <v>112</v>
      </c>
      <c r="BO64" s="337"/>
      <c r="BP64" s="337"/>
      <c r="BQ64" s="337"/>
      <c r="BR64" s="337"/>
      <c r="BS64" s="337"/>
      <c r="BT64" s="242" t="s">
        <v>156</v>
      </c>
      <c r="BU64" s="242"/>
      <c r="BV64" s="243"/>
      <c r="BW64" s="510"/>
      <c r="BX64" s="287"/>
      <c r="BY64" s="287"/>
      <c r="BZ64" s="287"/>
      <c r="CA64" s="288"/>
      <c r="CB64" s="270"/>
      <c r="CC64" s="271"/>
      <c r="CD64" s="271"/>
      <c r="CE64" s="271"/>
      <c r="CF64" s="272"/>
      <c r="CG64" s="286"/>
      <c r="CH64" s="287"/>
      <c r="CI64" s="287"/>
      <c r="CJ64" s="287"/>
      <c r="CK64" s="505"/>
      <c r="CL64" s="180"/>
      <c r="CM64" s="181"/>
      <c r="CN64" s="181"/>
      <c r="CO64" s="182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83" t="s">
        <v>100</v>
      </c>
      <c r="DC64" s="83">
        <v>900</v>
      </c>
      <c r="DD64" s="83" t="s">
        <v>82</v>
      </c>
      <c r="DE64" s="83" t="s">
        <v>96</v>
      </c>
      <c r="DF64" s="83" t="s">
        <v>105</v>
      </c>
      <c r="DG64" s="85" t="s">
        <v>106</v>
      </c>
      <c r="DH64" s="85" t="s">
        <v>106</v>
      </c>
    </row>
    <row r="65" spans="5:112" ht="7.5" customHeight="1">
      <c r="E65" s="147"/>
      <c r="F65" s="148"/>
      <c r="G65" s="136"/>
      <c r="H65" s="137"/>
      <c r="I65" s="137"/>
      <c r="J65" s="137"/>
      <c r="K65" s="137"/>
      <c r="L65" s="138"/>
      <c r="M65" s="180"/>
      <c r="N65" s="181"/>
      <c r="O65" s="181"/>
      <c r="P65" s="181"/>
      <c r="Q65" s="181"/>
      <c r="R65" s="181"/>
      <c r="S65" s="181"/>
      <c r="T65" s="181"/>
      <c r="U65" s="181"/>
      <c r="V65" s="181"/>
      <c r="W65" s="182"/>
      <c r="X65" s="180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2"/>
      <c r="AK65" s="180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2"/>
      <c r="BH65" s="418"/>
      <c r="BI65" s="419"/>
      <c r="BJ65" s="419"/>
      <c r="BK65" s="419"/>
      <c r="BL65" s="338"/>
      <c r="BM65" s="338"/>
      <c r="BN65" s="337"/>
      <c r="BO65" s="337"/>
      <c r="BP65" s="338"/>
      <c r="BQ65" s="338"/>
      <c r="BR65" s="338"/>
      <c r="BS65" s="338"/>
      <c r="BT65" s="242"/>
      <c r="BU65" s="242"/>
      <c r="BV65" s="243"/>
      <c r="BW65" s="510"/>
      <c r="BX65" s="287"/>
      <c r="BY65" s="287"/>
      <c r="BZ65" s="287"/>
      <c r="CA65" s="288"/>
      <c r="CB65" s="270"/>
      <c r="CC65" s="271"/>
      <c r="CD65" s="271"/>
      <c r="CE65" s="271"/>
      <c r="CF65" s="272"/>
      <c r="CG65" s="286"/>
      <c r="CH65" s="287"/>
      <c r="CI65" s="287"/>
      <c r="CJ65" s="287"/>
      <c r="CK65" s="505"/>
      <c r="CL65" s="180"/>
      <c r="CM65" s="181"/>
      <c r="CN65" s="181"/>
      <c r="CO65" s="182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83" t="s">
        <v>98</v>
      </c>
      <c r="DC65" s="83">
        <v>1000</v>
      </c>
      <c r="DD65" s="83" t="s">
        <v>82</v>
      </c>
      <c r="DE65" s="83" t="s">
        <v>96</v>
      </c>
      <c r="DF65" s="83" t="s">
        <v>105</v>
      </c>
      <c r="DG65" s="85" t="s">
        <v>106</v>
      </c>
      <c r="DH65" s="85" t="s">
        <v>106</v>
      </c>
    </row>
    <row r="66" spans="5:112" ht="7.5" customHeight="1">
      <c r="E66" s="147"/>
      <c r="F66" s="148"/>
      <c r="G66" s="136"/>
      <c r="H66" s="137"/>
      <c r="I66" s="137"/>
      <c r="J66" s="137"/>
      <c r="K66" s="137"/>
      <c r="L66" s="138"/>
      <c r="M66" s="180"/>
      <c r="N66" s="181"/>
      <c r="O66" s="181"/>
      <c r="P66" s="181"/>
      <c r="Q66" s="181"/>
      <c r="R66" s="181"/>
      <c r="S66" s="181"/>
      <c r="T66" s="181"/>
      <c r="U66" s="181"/>
      <c r="V66" s="181"/>
      <c r="W66" s="182"/>
      <c r="X66" s="180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2"/>
      <c r="AK66" s="180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2"/>
      <c r="BH66" s="116"/>
      <c r="BI66" s="117"/>
      <c r="BJ66" s="117"/>
      <c r="BK66" s="117"/>
      <c r="BL66" s="118"/>
      <c r="BM66" s="118"/>
      <c r="BN66" s="98"/>
      <c r="BO66" s="98"/>
      <c r="BP66" s="118"/>
      <c r="BQ66" s="118"/>
      <c r="BR66" s="118"/>
      <c r="BS66" s="118"/>
      <c r="BT66" s="98"/>
      <c r="BU66" s="98"/>
      <c r="BV66" s="103"/>
      <c r="BW66" s="510"/>
      <c r="BX66" s="287"/>
      <c r="BY66" s="287"/>
      <c r="BZ66" s="287"/>
      <c r="CA66" s="288"/>
      <c r="CB66" s="270"/>
      <c r="CC66" s="271"/>
      <c r="CD66" s="271"/>
      <c r="CE66" s="271"/>
      <c r="CF66" s="272"/>
      <c r="CG66" s="286"/>
      <c r="CH66" s="287"/>
      <c r="CI66" s="287"/>
      <c r="CJ66" s="287"/>
      <c r="CK66" s="505"/>
      <c r="CL66" s="180"/>
      <c r="CM66" s="181"/>
      <c r="CN66" s="181"/>
      <c r="CO66" s="182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83" t="s">
        <v>99</v>
      </c>
      <c r="DC66" s="82">
        <v>1150</v>
      </c>
      <c r="DD66" s="83" t="s">
        <v>142</v>
      </c>
      <c r="DE66" s="83" t="s">
        <v>143</v>
      </c>
      <c r="DF66" s="83" t="s">
        <v>142</v>
      </c>
      <c r="DG66" s="83" t="s">
        <v>142</v>
      </c>
      <c r="DH66" s="83" t="s">
        <v>142</v>
      </c>
    </row>
    <row r="67" spans="5:105" ht="7.5" customHeight="1">
      <c r="E67" s="147"/>
      <c r="F67" s="148"/>
      <c r="G67" s="136"/>
      <c r="H67" s="137"/>
      <c r="I67" s="137"/>
      <c r="J67" s="137"/>
      <c r="K67" s="137"/>
      <c r="L67" s="138"/>
      <c r="M67" s="180"/>
      <c r="N67" s="181"/>
      <c r="O67" s="181"/>
      <c r="P67" s="181"/>
      <c r="Q67" s="181"/>
      <c r="R67" s="181"/>
      <c r="S67" s="181"/>
      <c r="T67" s="181"/>
      <c r="U67" s="181"/>
      <c r="V67" s="181"/>
      <c r="W67" s="182"/>
      <c r="X67" s="180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2"/>
      <c r="AK67" s="507" t="s">
        <v>157</v>
      </c>
      <c r="AL67" s="507"/>
      <c r="AM67" s="507"/>
      <c r="AN67" s="507"/>
      <c r="AO67" s="507"/>
      <c r="AP67" s="244"/>
      <c r="AQ67" s="514" t="s">
        <v>158</v>
      </c>
      <c r="AR67" s="514"/>
      <c r="AS67" s="514"/>
      <c r="AT67" s="514"/>
      <c r="AU67" s="514"/>
      <c r="AV67" s="514"/>
      <c r="AW67" s="514"/>
      <c r="AX67" s="242" t="s">
        <v>159</v>
      </c>
      <c r="AY67" s="242"/>
      <c r="AZ67" s="242"/>
      <c r="BA67" s="242"/>
      <c r="BB67" s="242"/>
      <c r="BC67" s="242"/>
      <c r="BD67" s="242"/>
      <c r="BE67" s="242"/>
      <c r="BF67" s="242"/>
      <c r="BG67" s="8"/>
      <c r="BH67" s="116"/>
      <c r="BI67" s="117"/>
      <c r="BJ67" s="117"/>
      <c r="BK67" s="117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103"/>
      <c r="BW67" s="510"/>
      <c r="BX67" s="287"/>
      <c r="BY67" s="287"/>
      <c r="BZ67" s="287"/>
      <c r="CA67" s="288"/>
      <c r="CB67" s="270"/>
      <c r="CC67" s="271"/>
      <c r="CD67" s="271"/>
      <c r="CE67" s="271"/>
      <c r="CF67" s="272"/>
      <c r="CG67" s="286"/>
      <c r="CH67" s="287"/>
      <c r="CI67" s="287"/>
      <c r="CJ67" s="287"/>
      <c r="CK67" s="505"/>
      <c r="CL67" s="180"/>
      <c r="CM67" s="181"/>
      <c r="CN67" s="181"/>
      <c r="CO67" s="182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83"/>
    </row>
    <row r="68" spans="5:107" ht="7.5" customHeight="1">
      <c r="E68" s="147"/>
      <c r="F68" s="148"/>
      <c r="G68" s="136"/>
      <c r="H68" s="137"/>
      <c r="I68" s="137"/>
      <c r="J68" s="137"/>
      <c r="K68" s="137"/>
      <c r="L68" s="138"/>
      <c r="M68" s="180"/>
      <c r="N68" s="181"/>
      <c r="O68" s="181"/>
      <c r="P68" s="181"/>
      <c r="Q68" s="181"/>
      <c r="R68" s="181"/>
      <c r="S68" s="181"/>
      <c r="T68" s="181"/>
      <c r="U68" s="181"/>
      <c r="V68" s="181"/>
      <c r="W68" s="182"/>
      <c r="X68" s="180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2"/>
      <c r="AK68" s="443"/>
      <c r="AL68" s="443"/>
      <c r="AM68" s="443"/>
      <c r="AN68" s="443"/>
      <c r="AO68" s="443"/>
      <c r="AP68" s="508"/>
      <c r="AQ68" s="514"/>
      <c r="AR68" s="514"/>
      <c r="AS68" s="514"/>
      <c r="AT68" s="514"/>
      <c r="AU68" s="514"/>
      <c r="AV68" s="514"/>
      <c r="AW68" s="514"/>
      <c r="AX68" s="242"/>
      <c r="AY68" s="242"/>
      <c r="AZ68" s="242"/>
      <c r="BA68" s="242"/>
      <c r="BB68" s="242"/>
      <c r="BC68" s="242"/>
      <c r="BD68" s="242"/>
      <c r="BE68" s="242"/>
      <c r="BF68" s="242"/>
      <c r="BG68" s="8"/>
      <c r="BH68" s="418" t="s">
        <v>166</v>
      </c>
      <c r="BI68" s="419"/>
      <c r="BJ68" s="419"/>
      <c r="BK68" s="419"/>
      <c r="BL68" s="337"/>
      <c r="BM68" s="337"/>
      <c r="BN68" s="337" t="s">
        <v>112</v>
      </c>
      <c r="BO68" s="337"/>
      <c r="BP68" s="337"/>
      <c r="BQ68" s="337"/>
      <c r="BR68" s="337"/>
      <c r="BS68" s="337"/>
      <c r="BT68" s="242" t="s">
        <v>156</v>
      </c>
      <c r="BU68" s="242"/>
      <c r="BV68" s="243"/>
      <c r="BW68" s="510"/>
      <c r="BX68" s="287"/>
      <c r="BY68" s="287"/>
      <c r="BZ68" s="287"/>
      <c r="CA68" s="288"/>
      <c r="CB68" s="270"/>
      <c r="CC68" s="271"/>
      <c r="CD68" s="271"/>
      <c r="CE68" s="271"/>
      <c r="CF68" s="272"/>
      <c r="CG68" s="286"/>
      <c r="CH68" s="287"/>
      <c r="CI68" s="287"/>
      <c r="CJ68" s="287"/>
      <c r="CK68" s="505"/>
      <c r="CL68" s="180"/>
      <c r="CM68" s="181"/>
      <c r="CN68" s="181"/>
      <c r="CO68" s="182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83"/>
      <c r="DC68" s="65" t="s">
        <v>102</v>
      </c>
    </row>
    <row r="69" spans="5:112" ht="7.5" customHeight="1">
      <c r="E69" s="147"/>
      <c r="F69" s="148"/>
      <c r="G69" s="136"/>
      <c r="H69" s="137"/>
      <c r="I69" s="137"/>
      <c r="J69" s="137"/>
      <c r="K69" s="137"/>
      <c r="L69" s="138"/>
      <c r="M69" s="180"/>
      <c r="N69" s="181"/>
      <c r="O69" s="181"/>
      <c r="P69" s="181"/>
      <c r="Q69" s="181"/>
      <c r="R69" s="181"/>
      <c r="S69" s="181"/>
      <c r="T69" s="181"/>
      <c r="U69" s="181"/>
      <c r="V69" s="181"/>
      <c r="W69" s="182"/>
      <c r="X69" s="180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2"/>
      <c r="AK69" s="443"/>
      <c r="AL69" s="443"/>
      <c r="AM69" s="443"/>
      <c r="AN69" s="443"/>
      <c r="AO69" s="443"/>
      <c r="AP69" s="508"/>
      <c r="AQ69" s="512" t="s">
        <v>168</v>
      </c>
      <c r="AR69" s="512"/>
      <c r="AS69" s="512"/>
      <c r="AT69" s="512"/>
      <c r="AU69" s="512"/>
      <c r="AV69" s="512"/>
      <c r="AW69" s="513"/>
      <c r="AX69" s="242" t="s">
        <v>159</v>
      </c>
      <c r="AY69" s="242"/>
      <c r="AZ69" s="242"/>
      <c r="BA69" s="242"/>
      <c r="BB69" s="242"/>
      <c r="BC69" s="242"/>
      <c r="BD69" s="242"/>
      <c r="BE69" s="242"/>
      <c r="BF69" s="242"/>
      <c r="BG69" s="8"/>
      <c r="BH69" s="418"/>
      <c r="BI69" s="419"/>
      <c r="BJ69" s="419"/>
      <c r="BK69" s="419"/>
      <c r="BL69" s="338"/>
      <c r="BM69" s="338"/>
      <c r="BN69" s="337"/>
      <c r="BO69" s="337"/>
      <c r="BP69" s="338"/>
      <c r="BQ69" s="338"/>
      <c r="BR69" s="338"/>
      <c r="BS69" s="338"/>
      <c r="BT69" s="242"/>
      <c r="BU69" s="242"/>
      <c r="BV69" s="243"/>
      <c r="BW69" s="510"/>
      <c r="BX69" s="287"/>
      <c r="BY69" s="287"/>
      <c r="BZ69" s="287"/>
      <c r="CA69" s="288"/>
      <c r="CB69" s="270"/>
      <c r="CC69" s="271"/>
      <c r="CD69" s="271"/>
      <c r="CE69" s="271"/>
      <c r="CF69" s="272"/>
      <c r="CG69" s="286"/>
      <c r="CH69" s="287"/>
      <c r="CI69" s="287"/>
      <c r="CJ69" s="287"/>
      <c r="CK69" s="505"/>
      <c r="CL69" s="180"/>
      <c r="CM69" s="181"/>
      <c r="CN69" s="181"/>
      <c r="CO69" s="182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82"/>
      <c r="DC69" s="82"/>
      <c r="DD69" s="82">
        <v>30</v>
      </c>
      <c r="DE69" s="82">
        <v>45</v>
      </c>
      <c r="DF69" s="82">
        <v>60</v>
      </c>
      <c r="DG69" s="82">
        <v>90</v>
      </c>
      <c r="DH69" s="83">
        <v>105</v>
      </c>
    </row>
    <row r="70" spans="5:112" ht="7.5" customHeight="1">
      <c r="E70" s="149"/>
      <c r="F70" s="150"/>
      <c r="G70" s="142"/>
      <c r="H70" s="143"/>
      <c r="I70" s="143"/>
      <c r="J70" s="143"/>
      <c r="K70" s="143"/>
      <c r="L70" s="144"/>
      <c r="M70" s="183"/>
      <c r="N70" s="184"/>
      <c r="O70" s="184"/>
      <c r="P70" s="184"/>
      <c r="Q70" s="184"/>
      <c r="R70" s="184"/>
      <c r="S70" s="184"/>
      <c r="T70" s="184"/>
      <c r="U70" s="184"/>
      <c r="V70" s="184"/>
      <c r="W70" s="185"/>
      <c r="X70" s="183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5"/>
      <c r="AK70" s="443"/>
      <c r="AL70" s="443"/>
      <c r="AM70" s="443"/>
      <c r="AN70" s="443"/>
      <c r="AO70" s="443"/>
      <c r="AP70" s="508"/>
      <c r="AQ70" s="512"/>
      <c r="AR70" s="512"/>
      <c r="AS70" s="512"/>
      <c r="AT70" s="512"/>
      <c r="AU70" s="512"/>
      <c r="AV70" s="512"/>
      <c r="AW70" s="513"/>
      <c r="AX70" s="245"/>
      <c r="AY70" s="245"/>
      <c r="AZ70" s="245"/>
      <c r="BA70" s="245"/>
      <c r="BB70" s="245"/>
      <c r="BC70" s="245"/>
      <c r="BD70" s="245"/>
      <c r="BE70" s="245"/>
      <c r="BF70" s="245"/>
      <c r="BG70" s="106"/>
      <c r="BH70" s="104"/>
      <c r="BI70" s="105"/>
      <c r="BJ70" s="105"/>
      <c r="BK70" s="105"/>
      <c r="BL70" s="105"/>
      <c r="BM70" s="105"/>
      <c r="BN70" s="95"/>
      <c r="BO70" s="95"/>
      <c r="BP70" s="95"/>
      <c r="BQ70" s="105"/>
      <c r="BR70" s="105"/>
      <c r="BS70" s="105"/>
      <c r="BT70" s="105"/>
      <c r="BU70" s="115"/>
      <c r="BV70" s="115"/>
      <c r="BW70" s="511"/>
      <c r="BX70" s="360"/>
      <c r="BY70" s="360"/>
      <c r="BZ70" s="360"/>
      <c r="CA70" s="361"/>
      <c r="CB70" s="435"/>
      <c r="CC70" s="436"/>
      <c r="CD70" s="436"/>
      <c r="CE70" s="436"/>
      <c r="CF70" s="437"/>
      <c r="CG70" s="359"/>
      <c r="CH70" s="360"/>
      <c r="CI70" s="360"/>
      <c r="CJ70" s="360"/>
      <c r="CK70" s="506"/>
      <c r="CL70" s="183"/>
      <c r="CM70" s="184"/>
      <c r="CN70" s="184"/>
      <c r="CO70" s="185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C70" s="82">
        <v>320</v>
      </c>
      <c r="DD70" s="83" t="s">
        <v>96</v>
      </c>
      <c r="DE70" s="83" t="s">
        <v>105</v>
      </c>
      <c r="DF70" s="83" t="s">
        <v>95</v>
      </c>
      <c r="DG70" s="83" t="s">
        <v>96</v>
      </c>
      <c r="DH70" s="83" t="s">
        <v>96</v>
      </c>
    </row>
    <row r="71" spans="5:112" ht="7.5" customHeight="1">
      <c r="E71" s="145" t="s">
        <v>33</v>
      </c>
      <c r="F71" s="146"/>
      <c r="G71" s="133" t="s">
        <v>49</v>
      </c>
      <c r="H71" s="134"/>
      <c r="I71" s="134"/>
      <c r="J71" s="134"/>
      <c r="K71" s="134"/>
      <c r="L71" s="135"/>
      <c r="M71" s="151" t="s">
        <v>55</v>
      </c>
      <c r="N71" s="152"/>
      <c r="O71" s="152"/>
      <c r="P71" s="152"/>
      <c r="Q71" s="152"/>
      <c r="R71" s="152"/>
      <c r="S71" s="152"/>
      <c r="T71" s="152"/>
      <c r="U71" s="152"/>
      <c r="V71" s="152"/>
      <c r="W71" s="153"/>
      <c r="X71" s="209" t="s">
        <v>8</v>
      </c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1"/>
      <c r="AK71" s="133" t="s">
        <v>53</v>
      </c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5"/>
      <c r="BH71" s="316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62"/>
      <c r="BW71" s="292"/>
      <c r="BX71" s="228"/>
      <c r="BY71" s="228"/>
      <c r="BZ71" s="228"/>
      <c r="CA71" s="293"/>
      <c r="CB71" s="267" t="s">
        <v>87</v>
      </c>
      <c r="CC71" s="268"/>
      <c r="CD71" s="268"/>
      <c r="CE71" s="268"/>
      <c r="CF71" s="269"/>
      <c r="CG71" s="227"/>
      <c r="CH71" s="228"/>
      <c r="CI71" s="228"/>
      <c r="CJ71" s="228"/>
      <c r="CK71" s="229"/>
      <c r="CL71" s="177" t="s">
        <v>170</v>
      </c>
      <c r="CM71" s="178"/>
      <c r="CN71" s="178"/>
      <c r="CO71" s="179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C71" s="82">
        <v>450</v>
      </c>
      <c r="DD71" s="83" t="s">
        <v>82</v>
      </c>
      <c r="DE71" s="83" t="s">
        <v>96</v>
      </c>
      <c r="DF71" s="85" t="s">
        <v>96</v>
      </c>
      <c r="DG71" s="85" t="s">
        <v>106</v>
      </c>
      <c r="DH71" s="85" t="s">
        <v>107</v>
      </c>
    </row>
    <row r="72" spans="5:112" ht="7.5" customHeight="1">
      <c r="E72" s="147"/>
      <c r="F72" s="148"/>
      <c r="G72" s="136"/>
      <c r="H72" s="137"/>
      <c r="I72" s="137"/>
      <c r="J72" s="137"/>
      <c r="K72" s="137"/>
      <c r="L72" s="138"/>
      <c r="M72" s="154"/>
      <c r="N72" s="155"/>
      <c r="O72" s="155"/>
      <c r="P72" s="155"/>
      <c r="Q72" s="155"/>
      <c r="R72" s="155"/>
      <c r="S72" s="155"/>
      <c r="T72" s="155"/>
      <c r="U72" s="155"/>
      <c r="V72" s="155"/>
      <c r="W72" s="156"/>
      <c r="X72" s="212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4"/>
      <c r="AK72" s="136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8"/>
      <c r="BH72" s="241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3"/>
      <c r="BW72" s="294"/>
      <c r="BX72" s="231"/>
      <c r="BY72" s="231"/>
      <c r="BZ72" s="231"/>
      <c r="CA72" s="295"/>
      <c r="CB72" s="270"/>
      <c r="CC72" s="271"/>
      <c r="CD72" s="271"/>
      <c r="CE72" s="271"/>
      <c r="CF72" s="272"/>
      <c r="CG72" s="230"/>
      <c r="CH72" s="231"/>
      <c r="CI72" s="231"/>
      <c r="CJ72" s="231"/>
      <c r="CK72" s="232"/>
      <c r="CL72" s="180"/>
      <c r="CM72" s="181"/>
      <c r="CN72" s="181"/>
      <c r="CO72" s="182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C72" s="82">
        <v>600</v>
      </c>
      <c r="DD72" s="83" t="s">
        <v>82</v>
      </c>
      <c r="DE72" s="83" t="s">
        <v>96</v>
      </c>
      <c r="DF72" s="85" t="s">
        <v>96</v>
      </c>
      <c r="DG72" s="85" t="s">
        <v>106</v>
      </c>
      <c r="DH72" s="85" t="s">
        <v>106</v>
      </c>
    </row>
    <row r="73" spans="5:112" ht="7.5" customHeight="1">
      <c r="E73" s="147"/>
      <c r="F73" s="148"/>
      <c r="G73" s="136"/>
      <c r="H73" s="137"/>
      <c r="I73" s="137"/>
      <c r="J73" s="137"/>
      <c r="K73" s="137"/>
      <c r="L73" s="138"/>
      <c r="M73" s="351"/>
      <c r="N73" s="352"/>
      <c r="O73" s="352"/>
      <c r="P73" s="352"/>
      <c r="Q73" s="352"/>
      <c r="R73" s="352"/>
      <c r="S73" s="352"/>
      <c r="T73" s="352"/>
      <c r="U73" s="352"/>
      <c r="V73" s="352"/>
      <c r="W73" s="353"/>
      <c r="X73" s="212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4"/>
      <c r="AK73" s="139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1"/>
      <c r="BH73" s="363"/>
      <c r="BI73" s="364"/>
      <c r="BJ73" s="364"/>
      <c r="BK73" s="364"/>
      <c r="BL73" s="364"/>
      <c r="BM73" s="364"/>
      <c r="BN73" s="364"/>
      <c r="BO73" s="364"/>
      <c r="BP73" s="364"/>
      <c r="BQ73" s="364"/>
      <c r="BR73" s="364"/>
      <c r="BS73" s="364"/>
      <c r="BT73" s="364"/>
      <c r="BU73" s="364"/>
      <c r="BV73" s="365"/>
      <c r="BW73" s="296"/>
      <c r="BX73" s="234"/>
      <c r="BY73" s="234"/>
      <c r="BZ73" s="234"/>
      <c r="CA73" s="297"/>
      <c r="CB73" s="273"/>
      <c r="CC73" s="274"/>
      <c r="CD73" s="274"/>
      <c r="CE73" s="274"/>
      <c r="CF73" s="275"/>
      <c r="CG73" s="233"/>
      <c r="CH73" s="234"/>
      <c r="CI73" s="234"/>
      <c r="CJ73" s="234"/>
      <c r="CK73" s="235"/>
      <c r="CL73" s="183"/>
      <c r="CM73" s="184"/>
      <c r="CN73" s="184"/>
      <c r="CO73" s="185"/>
      <c r="CP73" s="7"/>
      <c r="CQ73" s="7"/>
      <c r="CR73" s="7"/>
      <c r="CS73" s="34"/>
      <c r="CT73" s="7"/>
      <c r="CU73" s="7"/>
      <c r="CV73" s="7"/>
      <c r="CW73" s="7"/>
      <c r="CX73" s="7"/>
      <c r="CY73" s="7"/>
      <c r="CZ73" s="7"/>
      <c r="DC73" s="82">
        <v>700</v>
      </c>
      <c r="DD73" s="83" t="s">
        <v>96</v>
      </c>
      <c r="DE73" s="83" t="s">
        <v>82</v>
      </c>
      <c r="DF73" s="85" t="s">
        <v>82</v>
      </c>
      <c r="DG73" s="85" t="s">
        <v>82</v>
      </c>
      <c r="DH73" s="85" t="s">
        <v>82</v>
      </c>
    </row>
    <row r="74" spans="5:112" ht="7.5" customHeight="1">
      <c r="E74" s="147"/>
      <c r="F74" s="148"/>
      <c r="G74" s="136"/>
      <c r="H74" s="137"/>
      <c r="I74" s="137"/>
      <c r="J74" s="137"/>
      <c r="K74" s="137"/>
      <c r="L74" s="138"/>
      <c r="M74" s="154" t="s">
        <v>50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6"/>
      <c r="X74" s="212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4"/>
      <c r="AK74" s="136" t="s">
        <v>151</v>
      </c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8"/>
      <c r="BH74" s="241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3"/>
      <c r="BW74" s="294"/>
      <c r="BX74" s="231"/>
      <c r="BY74" s="231"/>
      <c r="BZ74" s="231"/>
      <c r="CA74" s="295"/>
      <c r="CB74" s="270" t="s">
        <v>87</v>
      </c>
      <c r="CC74" s="287"/>
      <c r="CD74" s="287"/>
      <c r="CE74" s="287"/>
      <c r="CF74" s="288"/>
      <c r="CG74" s="230"/>
      <c r="CH74" s="231"/>
      <c r="CI74" s="231"/>
      <c r="CJ74" s="231"/>
      <c r="CK74" s="232"/>
      <c r="CL74" s="177" t="s">
        <v>170</v>
      </c>
      <c r="CM74" s="178"/>
      <c r="CN74" s="178"/>
      <c r="CO74" s="179"/>
      <c r="CP74" s="7"/>
      <c r="CQ74" s="7"/>
      <c r="CR74" s="7"/>
      <c r="CS74" s="34"/>
      <c r="CT74" s="34"/>
      <c r="CU74" s="7"/>
      <c r="CV74" s="7"/>
      <c r="CW74" s="7"/>
      <c r="CX74" s="7"/>
      <c r="CY74" s="7"/>
      <c r="CZ74" s="7"/>
      <c r="DC74" s="83">
        <v>750</v>
      </c>
      <c r="DD74" s="83" t="s">
        <v>82</v>
      </c>
      <c r="DE74" s="83">
        <v>530</v>
      </c>
      <c r="DF74" s="83">
        <v>730</v>
      </c>
      <c r="DG74" s="84">
        <v>1390</v>
      </c>
      <c r="DH74" s="84">
        <v>1940</v>
      </c>
    </row>
    <row r="75" spans="5:112" ht="7.5" customHeight="1">
      <c r="E75" s="147"/>
      <c r="F75" s="148"/>
      <c r="G75" s="136"/>
      <c r="H75" s="137"/>
      <c r="I75" s="137"/>
      <c r="J75" s="137"/>
      <c r="K75" s="137"/>
      <c r="L75" s="138"/>
      <c r="M75" s="154"/>
      <c r="N75" s="155"/>
      <c r="O75" s="155"/>
      <c r="P75" s="155"/>
      <c r="Q75" s="155"/>
      <c r="R75" s="155"/>
      <c r="S75" s="155"/>
      <c r="T75" s="155"/>
      <c r="U75" s="155"/>
      <c r="V75" s="155"/>
      <c r="W75" s="156"/>
      <c r="X75" s="212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4"/>
      <c r="AK75" s="136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8"/>
      <c r="BH75" s="241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3"/>
      <c r="BW75" s="294"/>
      <c r="BX75" s="231"/>
      <c r="BY75" s="231"/>
      <c r="BZ75" s="231"/>
      <c r="CA75" s="295"/>
      <c r="CB75" s="286"/>
      <c r="CC75" s="287"/>
      <c r="CD75" s="287"/>
      <c r="CE75" s="287"/>
      <c r="CF75" s="288"/>
      <c r="CG75" s="230"/>
      <c r="CH75" s="231"/>
      <c r="CI75" s="231"/>
      <c r="CJ75" s="231"/>
      <c r="CK75" s="232"/>
      <c r="CL75" s="180"/>
      <c r="CM75" s="181"/>
      <c r="CN75" s="181"/>
      <c r="CO75" s="182"/>
      <c r="CP75" s="7"/>
      <c r="CQ75" s="7"/>
      <c r="CR75" s="7"/>
      <c r="CS75" s="34"/>
      <c r="CT75" s="34"/>
      <c r="CU75" s="7"/>
      <c r="CV75" s="7"/>
      <c r="CW75" s="7"/>
      <c r="CX75" s="7"/>
      <c r="CY75" s="7"/>
      <c r="CZ75" s="7"/>
      <c r="DC75" s="83">
        <v>850</v>
      </c>
      <c r="DD75" s="83" t="s">
        <v>82</v>
      </c>
      <c r="DE75" s="83">
        <v>530</v>
      </c>
      <c r="DF75" s="83">
        <v>730</v>
      </c>
      <c r="DG75" s="85" t="s">
        <v>133</v>
      </c>
      <c r="DH75" s="85" t="s">
        <v>130</v>
      </c>
    </row>
    <row r="76" spans="5:112" ht="7.5" customHeight="1">
      <c r="E76" s="149"/>
      <c r="F76" s="150"/>
      <c r="G76" s="142"/>
      <c r="H76" s="143"/>
      <c r="I76" s="143"/>
      <c r="J76" s="143"/>
      <c r="K76" s="143"/>
      <c r="L76" s="144"/>
      <c r="M76" s="157"/>
      <c r="N76" s="158"/>
      <c r="O76" s="158"/>
      <c r="P76" s="158"/>
      <c r="Q76" s="158"/>
      <c r="R76" s="158"/>
      <c r="S76" s="158"/>
      <c r="T76" s="158"/>
      <c r="U76" s="158"/>
      <c r="V76" s="158"/>
      <c r="W76" s="159"/>
      <c r="X76" s="215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7"/>
      <c r="AK76" s="142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4"/>
      <c r="BH76" s="244"/>
      <c r="BI76" s="245"/>
      <c r="BJ76" s="245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246"/>
      <c r="BW76" s="416"/>
      <c r="BX76" s="248"/>
      <c r="BY76" s="248"/>
      <c r="BZ76" s="248"/>
      <c r="CA76" s="417"/>
      <c r="CB76" s="359"/>
      <c r="CC76" s="360"/>
      <c r="CD76" s="360"/>
      <c r="CE76" s="360"/>
      <c r="CF76" s="361"/>
      <c r="CG76" s="247"/>
      <c r="CH76" s="248"/>
      <c r="CI76" s="248"/>
      <c r="CJ76" s="248"/>
      <c r="CK76" s="249"/>
      <c r="CL76" s="183"/>
      <c r="CM76" s="184"/>
      <c r="CN76" s="184"/>
      <c r="CO76" s="185"/>
      <c r="CP76" s="34"/>
      <c r="CQ76" s="34"/>
      <c r="CR76" s="34"/>
      <c r="CS76" s="34"/>
      <c r="CT76" s="34"/>
      <c r="CU76" s="7"/>
      <c r="CV76" s="7"/>
      <c r="CW76" s="7"/>
      <c r="CX76" s="7"/>
      <c r="CY76" s="7"/>
      <c r="CZ76" s="7"/>
      <c r="DC76" s="83">
        <v>900</v>
      </c>
      <c r="DD76" s="83" t="s">
        <v>82</v>
      </c>
      <c r="DE76" s="83">
        <v>530</v>
      </c>
      <c r="DF76" s="83">
        <v>730</v>
      </c>
      <c r="DG76" s="84">
        <v>1390</v>
      </c>
      <c r="DH76" s="84">
        <v>1940</v>
      </c>
    </row>
    <row r="77" spans="5:112" ht="7.5" customHeight="1">
      <c r="E77" s="145" t="s">
        <v>167</v>
      </c>
      <c r="F77" s="146"/>
      <c r="G77" s="133" t="s">
        <v>176</v>
      </c>
      <c r="H77" s="134"/>
      <c r="I77" s="134"/>
      <c r="J77" s="134"/>
      <c r="K77" s="134"/>
      <c r="L77" s="135"/>
      <c r="M77" s="133" t="s">
        <v>13</v>
      </c>
      <c r="N77" s="134"/>
      <c r="O77" s="134"/>
      <c r="P77" s="134"/>
      <c r="Q77" s="134"/>
      <c r="R77" s="134"/>
      <c r="S77" s="134"/>
      <c r="T77" s="134"/>
      <c r="U77" s="134"/>
      <c r="V77" s="134"/>
      <c r="W77" s="135"/>
      <c r="X77" s="151" t="s">
        <v>81</v>
      </c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3"/>
      <c r="AK77" s="151" t="s">
        <v>78</v>
      </c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3"/>
      <c r="BH77" s="70"/>
      <c r="BI77" s="73"/>
      <c r="BK77" s="89"/>
      <c r="BL77" s="89"/>
      <c r="BM77" s="89"/>
      <c r="BN77" s="89"/>
      <c r="BO77" s="89"/>
      <c r="BP77" s="89"/>
      <c r="BQ77" s="89"/>
      <c r="BR77" s="88"/>
      <c r="BS77" s="88"/>
      <c r="BT77" s="88"/>
      <c r="BU77" s="71"/>
      <c r="BV77" s="72"/>
      <c r="BW77" s="172">
        <f>IF(BJ79="","",IF(BJ79&lt;=0.4,"○",""))</f>
      </c>
      <c r="BX77" s="161"/>
      <c r="BY77" s="161"/>
      <c r="BZ77" s="161"/>
      <c r="CA77" s="169"/>
      <c r="CB77" s="160">
        <f>IF(BJ79="","",IF(AND(BJ79&lt;=0.45,BJ79&gt;0.4),"○",""))</f>
      </c>
      <c r="CC77" s="161"/>
      <c r="CD77" s="161"/>
      <c r="CE77" s="161"/>
      <c r="CF77" s="169"/>
      <c r="CG77" s="160">
        <f>IF(BJ79="","",IF(BJ79&gt;0.45,"○",""))</f>
      </c>
      <c r="CH77" s="161"/>
      <c r="CI77" s="161"/>
      <c r="CJ77" s="161"/>
      <c r="CK77" s="162"/>
      <c r="CL77" s="151" t="s">
        <v>171</v>
      </c>
      <c r="CM77" s="152"/>
      <c r="CN77" s="152"/>
      <c r="CO77" s="153"/>
      <c r="CP77" s="34"/>
      <c r="CQ77" s="34"/>
      <c r="CR77" s="34"/>
      <c r="CS77" s="34"/>
      <c r="CT77" s="34"/>
      <c r="CU77" s="7"/>
      <c r="CV77" s="7"/>
      <c r="CW77" s="7"/>
      <c r="CX77" s="7"/>
      <c r="CY77" s="7"/>
      <c r="CZ77" s="7"/>
      <c r="DC77" s="83">
        <v>1000</v>
      </c>
      <c r="DD77" s="83" t="s">
        <v>82</v>
      </c>
      <c r="DE77" s="83">
        <v>530</v>
      </c>
      <c r="DF77" s="83">
        <v>730</v>
      </c>
      <c r="DG77" s="84">
        <v>1390</v>
      </c>
      <c r="DH77" s="84">
        <v>1940</v>
      </c>
    </row>
    <row r="78" spans="5:112" ht="7.5" customHeight="1">
      <c r="E78" s="147"/>
      <c r="F78" s="148"/>
      <c r="G78" s="136"/>
      <c r="H78" s="137"/>
      <c r="I78" s="137"/>
      <c r="J78" s="137"/>
      <c r="K78" s="137"/>
      <c r="L78" s="138"/>
      <c r="M78" s="136"/>
      <c r="N78" s="137"/>
      <c r="O78" s="137"/>
      <c r="P78" s="137"/>
      <c r="Q78" s="137"/>
      <c r="R78" s="137"/>
      <c r="S78" s="137"/>
      <c r="T78" s="137"/>
      <c r="U78" s="137"/>
      <c r="V78" s="137"/>
      <c r="W78" s="138"/>
      <c r="X78" s="154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6"/>
      <c r="AK78" s="154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6"/>
      <c r="BH78" s="62"/>
      <c r="BI78" s="2"/>
      <c r="BK78" s="29"/>
      <c r="BL78" s="29"/>
      <c r="BM78" s="29"/>
      <c r="BN78" s="29"/>
      <c r="BO78" s="29"/>
      <c r="BP78" s="29"/>
      <c r="BQ78" s="29"/>
      <c r="BR78" s="132"/>
      <c r="BS78" s="132"/>
      <c r="BT78" s="132"/>
      <c r="BU78" s="63"/>
      <c r="BV78" s="64"/>
      <c r="BW78" s="173"/>
      <c r="BX78" s="164"/>
      <c r="BY78" s="164"/>
      <c r="BZ78" s="164"/>
      <c r="CA78" s="170"/>
      <c r="CB78" s="163"/>
      <c r="CC78" s="164"/>
      <c r="CD78" s="164"/>
      <c r="CE78" s="164"/>
      <c r="CF78" s="170"/>
      <c r="CG78" s="163"/>
      <c r="CH78" s="164"/>
      <c r="CI78" s="164"/>
      <c r="CJ78" s="164"/>
      <c r="CK78" s="165"/>
      <c r="CL78" s="154"/>
      <c r="CM78" s="155"/>
      <c r="CN78" s="155"/>
      <c r="CO78" s="156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C78" s="82">
        <v>1150</v>
      </c>
      <c r="DD78" s="83" t="s">
        <v>135</v>
      </c>
      <c r="DE78" s="83" t="s">
        <v>135</v>
      </c>
      <c r="DF78" s="83" t="s">
        <v>135</v>
      </c>
      <c r="DG78" s="83" t="s">
        <v>135</v>
      </c>
      <c r="DH78" s="83" t="s">
        <v>135</v>
      </c>
    </row>
    <row r="79" spans="5:104" ht="7.5" customHeight="1">
      <c r="E79" s="147"/>
      <c r="F79" s="148"/>
      <c r="G79" s="136"/>
      <c r="H79" s="137"/>
      <c r="I79" s="137"/>
      <c r="J79" s="137"/>
      <c r="K79" s="137"/>
      <c r="L79" s="138"/>
      <c r="M79" s="136"/>
      <c r="N79" s="137"/>
      <c r="O79" s="137"/>
      <c r="P79" s="137"/>
      <c r="Q79" s="137"/>
      <c r="R79" s="137"/>
      <c r="S79" s="137"/>
      <c r="T79" s="137"/>
      <c r="U79" s="137"/>
      <c r="V79" s="137"/>
      <c r="W79" s="138"/>
      <c r="X79" s="154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6"/>
      <c r="AK79" s="154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6"/>
      <c r="BH79" s="62"/>
      <c r="BI79" s="2"/>
      <c r="BJ79" s="175"/>
      <c r="BK79" s="175"/>
      <c r="BL79" s="175"/>
      <c r="BM79" s="175"/>
      <c r="BN79" s="175"/>
      <c r="BO79" s="175"/>
      <c r="BP79" s="175"/>
      <c r="BQ79" s="175"/>
      <c r="BR79" s="517" t="s">
        <v>80</v>
      </c>
      <c r="BS79" s="517"/>
      <c r="BT79" s="517"/>
      <c r="BU79" s="63"/>
      <c r="BV79" s="64"/>
      <c r="BW79" s="173"/>
      <c r="BX79" s="164"/>
      <c r="BY79" s="164"/>
      <c r="BZ79" s="164"/>
      <c r="CA79" s="170"/>
      <c r="CB79" s="163"/>
      <c r="CC79" s="164"/>
      <c r="CD79" s="164"/>
      <c r="CE79" s="164"/>
      <c r="CF79" s="170"/>
      <c r="CG79" s="163"/>
      <c r="CH79" s="164"/>
      <c r="CI79" s="164"/>
      <c r="CJ79" s="164"/>
      <c r="CK79" s="165"/>
      <c r="CL79" s="154"/>
      <c r="CM79" s="155"/>
      <c r="CN79" s="155"/>
      <c r="CO79" s="156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</row>
    <row r="80" spans="5:104" ht="7.5" customHeight="1">
      <c r="E80" s="147"/>
      <c r="F80" s="148"/>
      <c r="G80" s="136"/>
      <c r="H80" s="137"/>
      <c r="I80" s="137"/>
      <c r="J80" s="137"/>
      <c r="K80" s="137"/>
      <c r="L80" s="138"/>
      <c r="M80" s="136"/>
      <c r="N80" s="137"/>
      <c r="O80" s="137"/>
      <c r="P80" s="137"/>
      <c r="Q80" s="137"/>
      <c r="R80" s="137"/>
      <c r="S80" s="137"/>
      <c r="T80" s="137"/>
      <c r="U80" s="137"/>
      <c r="V80" s="137"/>
      <c r="W80" s="138"/>
      <c r="X80" s="154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6"/>
      <c r="AK80" s="154" t="s">
        <v>79</v>
      </c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6"/>
      <c r="BH80" s="62"/>
      <c r="BI80" s="2"/>
      <c r="BJ80" s="176"/>
      <c r="BK80" s="176"/>
      <c r="BL80" s="176"/>
      <c r="BM80" s="176"/>
      <c r="BN80" s="176"/>
      <c r="BO80" s="176"/>
      <c r="BP80" s="176"/>
      <c r="BQ80" s="176"/>
      <c r="BR80" s="517"/>
      <c r="BS80" s="517"/>
      <c r="BT80" s="517"/>
      <c r="BU80" s="63"/>
      <c r="BV80" s="64"/>
      <c r="BW80" s="173"/>
      <c r="BX80" s="164"/>
      <c r="BY80" s="164"/>
      <c r="BZ80" s="164"/>
      <c r="CA80" s="170"/>
      <c r="CB80" s="163"/>
      <c r="CC80" s="164"/>
      <c r="CD80" s="164"/>
      <c r="CE80" s="164"/>
      <c r="CF80" s="170"/>
      <c r="CG80" s="163"/>
      <c r="CH80" s="164"/>
      <c r="CI80" s="164"/>
      <c r="CJ80" s="164"/>
      <c r="CK80" s="165"/>
      <c r="CL80" s="154"/>
      <c r="CM80" s="155"/>
      <c r="CN80" s="155"/>
      <c r="CO80" s="156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</row>
    <row r="81" spans="5:107" ht="7.5" customHeight="1">
      <c r="E81" s="147"/>
      <c r="F81" s="148"/>
      <c r="G81" s="136"/>
      <c r="H81" s="137"/>
      <c r="I81" s="137"/>
      <c r="J81" s="137"/>
      <c r="K81" s="137"/>
      <c r="L81" s="138"/>
      <c r="M81" s="136"/>
      <c r="N81" s="137"/>
      <c r="O81" s="137"/>
      <c r="P81" s="137"/>
      <c r="Q81" s="137"/>
      <c r="R81" s="137"/>
      <c r="S81" s="137"/>
      <c r="T81" s="137"/>
      <c r="U81" s="137"/>
      <c r="V81" s="137"/>
      <c r="W81" s="138"/>
      <c r="X81" s="154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6"/>
      <c r="AK81" s="154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6"/>
      <c r="BH81" s="62"/>
      <c r="BI81" s="2"/>
      <c r="BJ81" s="29"/>
      <c r="BK81" s="29"/>
      <c r="BL81" s="29"/>
      <c r="BM81" s="29"/>
      <c r="BN81" s="29"/>
      <c r="BO81" s="29"/>
      <c r="BP81" s="29"/>
      <c r="BQ81" s="29"/>
      <c r="BR81" s="132"/>
      <c r="BS81" s="132"/>
      <c r="BT81" s="132"/>
      <c r="BU81" s="63"/>
      <c r="BV81" s="64"/>
      <c r="BW81" s="173"/>
      <c r="BX81" s="164"/>
      <c r="BY81" s="164"/>
      <c r="BZ81" s="164"/>
      <c r="CA81" s="170"/>
      <c r="CB81" s="163"/>
      <c r="CC81" s="164"/>
      <c r="CD81" s="164"/>
      <c r="CE81" s="164"/>
      <c r="CF81" s="170"/>
      <c r="CG81" s="163"/>
      <c r="CH81" s="164"/>
      <c r="CI81" s="164"/>
      <c r="CJ81" s="164"/>
      <c r="CK81" s="165"/>
      <c r="CL81" s="154"/>
      <c r="CM81" s="155"/>
      <c r="CN81" s="155"/>
      <c r="CO81" s="156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C81" s="65" t="s">
        <v>103</v>
      </c>
    </row>
    <row r="82" spans="5:111" ht="7.5" customHeight="1">
      <c r="E82" s="147"/>
      <c r="F82" s="148"/>
      <c r="G82" s="136"/>
      <c r="H82" s="137"/>
      <c r="I82" s="137"/>
      <c r="J82" s="137"/>
      <c r="K82" s="137"/>
      <c r="L82" s="138"/>
      <c r="M82" s="139"/>
      <c r="N82" s="140"/>
      <c r="O82" s="140"/>
      <c r="P82" s="140"/>
      <c r="Q82" s="140"/>
      <c r="R82" s="140"/>
      <c r="S82" s="140"/>
      <c r="T82" s="140"/>
      <c r="U82" s="140"/>
      <c r="V82" s="140"/>
      <c r="W82" s="141"/>
      <c r="X82" s="351"/>
      <c r="Y82" s="352"/>
      <c r="Z82" s="352"/>
      <c r="AA82" s="352"/>
      <c r="AB82" s="352"/>
      <c r="AC82" s="352"/>
      <c r="AD82" s="352"/>
      <c r="AE82" s="352"/>
      <c r="AF82" s="352"/>
      <c r="AG82" s="352"/>
      <c r="AH82" s="352"/>
      <c r="AI82" s="352"/>
      <c r="AJ82" s="353"/>
      <c r="AK82" s="351"/>
      <c r="AL82" s="352"/>
      <c r="AM82" s="352"/>
      <c r="AN82" s="352"/>
      <c r="AO82" s="352"/>
      <c r="AP82" s="352"/>
      <c r="AQ82" s="352"/>
      <c r="AR82" s="352"/>
      <c r="AS82" s="352"/>
      <c r="AT82" s="352"/>
      <c r="AU82" s="352"/>
      <c r="AV82" s="352"/>
      <c r="AW82" s="352"/>
      <c r="AX82" s="352"/>
      <c r="AY82" s="352"/>
      <c r="AZ82" s="352"/>
      <c r="BA82" s="352"/>
      <c r="BB82" s="352"/>
      <c r="BC82" s="352"/>
      <c r="BD82" s="352"/>
      <c r="BE82" s="352"/>
      <c r="BF82" s="352"/>
      <c r="BG82" s="353"/>
      <c r="BH82" s="67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9"/>
      <c r="BW82" s="174"/>
      <c r="BX82" s="167"/>
      <c r="BY82" s="167"/>
      <c r="BZ82" s="167"/>
      <c r="CA82" s="171"/>
      <c r="CB82" s="166"/>
      <c r="CC82" s="167"/>
      <c r="CD82" s="167"/>
      <c r="CE82" s="167"/>
      <c r="CF82" s="171"/>
      <c r="CG82" s="166"/>
      <c r="CH82" s="167"/>
      <c r="CI82" s="167"/>
      <c r="CJ82" s="167"/>
      <c r="CK82" s="168"/>
      <c r="CL82" s="157"/>
      <c r="CM82" s="158"/>
      <c r="CN82" s="158"/>
      <c r="CO82" s="159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C82" s="82"/>
      <c r="DD82" s="82">
        <v>45</v>
      </c>
      <c r="DE82" s="82">
        <v>60</v>
      </c>
      <c r="DF82" s="86">
        <v>90</v>
      </c>
      <c r="DG82" s="86">
        <v>105</v>
      </c>
    </row>
    <row r="83" spans="5:111" ht="7.5" customHeight="1">
      <c r="E83" s="147"/>
      <c r="F83" s="148"/>
      <c r="G83" s="136"/>
      <c r="H83" s="137"/>
      <c r="I83" s="137"/>
      <c r="J83" s="137"/>
      <c r="K83" s="137"/>
      <c r="L83" s="138"/>
      <c r="M83" s="406" t="s">
        <v>14</v>
      </c>
      <c r="N83" s="407"/>
      <c r="O83" s="407"/>
      <c r="P83" s="407"/>
      <c r="Q83" s="407"/>
      <c r="R83" s="407"/>
      <c r="S83" s="407"/>
      <c r="T83" s="407"/>
      <c r="U83" s="407"/>
      <c r="V83" s="407"/>
      <c r="W83" s="408"/>
      <c r="X83" s="354" t="s">
        <v>8</v>
      </c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55"/>
      <c r="AK83" s="438" t="s">
        <v>48</v>
      </c>
      <c r="AL83" s="430"/>
      <c r="AM83" s="430"/>
      <c r="AN83" s="430"/>
      <c r="AO83" s="430"/>
      <c r="AP83" s="430"/>
      <c r="AQ83" s="430"/>
      <c r="AR83" s="430"/>
      <c r="AS83" s="430"/>
      <c r="AT83" s="430"/>
      <c r="AU83" s="430"/>
      <c r="AV83" s="430"/>
      <c r="AW83" s="430"/>
      <c r="AX83" s="430"/>
      <c r="AY83" s="430"/>
      <c r="AZ83" s="430"/>
      <c r="BA83" s="430"/>
      <c r="BB83" s="430"/>
      <c r="BC83" s="430"/>
      <c r="BD83" s="430"/>
      <c r="BE83" s="430"/>
      <c r="BF83" s="430"/>
      <c r="BG83" s="439"/>
      <c r="BH83" s="429"/>
      <c r="BI83" s="430"/>
      <c r="BJ83" s="430"/>
      <c r="BK83" s="430"/>
      <c r="BL83" s="430"/>
      <c r="BM83" s="430"/>
      <c r="BN83" s="430"/>
      <c r="BO83" s="430"/>
      <c r="BP83" s="430"/>
      <c r="BQ83" s="430"/>
      <c r="BR83" s="430"/>
      <c r="BS83" s="430"/>
      <c r="BT83" s="430"/>
      <c r="BU83" s="430"/>
      <c r="BV83" s="41"/>
      <c r="BW83" s="387"/>
      <c r="BX83" s="281"/>
      <c r="BY83" s="281"/>
      <c r="BZ83" s="281"/>
      <c r="CA83" s="388"/>
      <c r="CB83" s="283" t="s">
        <v>52</v>
      </c>
      <c r="CC83" s="284"/>
      <c r="CD83" s="284"/>
      <c r="CE83" s="284"/>
      <c r="CF83" s="285"/>
      <c r="CG83" s="409"/>
      <c r="CH83" s="409"/>
      <c r="CI83" s="409"/>
      <c r="CJ83" s="409"/>
      <c r="CK83" s="410"/>
      <c r="CL83" s="177" t="s">
        <v>170</v>
      </c>
      <c r="CM83" s="178"/>
      <c r="CN83" s="178"/>
      <c r="CO83" s="179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C83" s="83">
        <v>750</v>
      </c>
      <c r="DD83" s="83">
        <v>560</v>
      </c>
      <c r="DE83" s="85">
        <v>780</v>
      </c>
      <c r="DF83" s="83" t="s">
        <v>129</v>
      </c>
      <c r="DG83" s="83" t="s">
        <v>129</v>
      </c>
    </row>
    <row r="84" spans="5:111" ht="7.5" customHeight="1">
      <c r="E84" s="147"/>
      <c r="F84" s="148"/>
      <c r="G84" s="136"/>
      <c r="H84" s="137"/>
      <c r="I84" s="137"/>
      <c r="J84" s="137"/>
      <c r="K84" s="137"/>
      <c r="L84" s="138"/>
      <c r="M84" s="406"/>
      <c r="N84" s="407"/>
      <c r="O84" s="407"/>
      <c r="P84" s="407"/>
      <c r="Q84" s="407"/>
      <c r="R84" s="407"/>
      <c r="S84" s="407"/>
      <c r="T84" s="407"/>
      <c r="U84" s="407"/>
      <c r="V84" s="407"/>
      <c r="W84" s="408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8"/>
      <c r="AK84" s="440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49"/>
      <c r="AZ84" s="349"/>
      <c r="BA84" s="349"/>
      <c r="BB84" s="349"/>
      <c r="BC84" s="349"/>
      <c r="BD84" s="349"/>
      <c r="BE84" s="349"/>
      <c r="BF84" s="349"/>
      <c r="BG84" s="441"/>
      <c r="BH84" s="431"/>
      <c r="BI84" s="349"/>
      <c r="BJ84" s="349"/>
      <c r="BK84" s="349"/>
      <c r="BL84" s="349"/>
      <c r="BM84" s="349"/>
      <c r="BN84" s="349"/>
      <c r="BO84" s="349"/>
      <c r="BP84" s="349"/>
      <c r="BQ84" s="349"/>
      <c r="BR84" s="349"/>
      <c r="BS84" s="349"/>
      <c r="BT84" s="349"/>
      <c r="BU84" s="349"/>
      <c r="BV84" s="42"/>
      <c r="BW84" s="294"/>
      <c r="BX84" s="231"/>
      <c r="BY84" s="231"/>
      <c r="BZ84" s="231"/>
      <c r="CA84" s="295"/>
      <c r="CB84" s="286"/>
      <c r="CC84" s="287"/>
      <c r="CD84" s="287"/>
      <c r="CE84" s="287"/>
      <c r="CF84" s="288"/>
      <c r="CG84" s="411"/>
      <c r="CH84" s="411"/>
      <c r="CI84" s="411"/>
      <c r="CJ84" s="411"/>
      <c r="CK84" s="300"/>
      <c r="CL84" s="180"/>
      <c r="CM84" s="181"/>
      <c r="CN84" s="181"/>
      <c r="CO84" s="182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C84" s="83">
        <v>1000</v>
      </c>
      <c r="DD84" s="83" t="s">
        <v>129</v>
      </c>
      <c r="DE84" s="85" t="s">
        <v>130</v>
      </c>
      <c r="DF84" s="83" t="s">
        <v>129</v>
      </c>
      <c r="DG84" s="83" t="s">
        <v>127</v>
      </c>
    </row>
    <row r="85" spans="5:104" ht="7.5" customHeight="1">
      <c r="E85" s="147"/>
      <c r="F85" s="148"/>
      <c r="G85" s="136"/>
      <c r="H85" s="137"/>
      <c r="I85" s="137"/>
      <c r="J85" s="137"/>
      <c r="K85" s="137"/>
      <c r="L85" s="138"/>
      <c r="M85" s="406"/>
      <c r="N85" s="407"/>
      <c r="O85" s="407"/>
      <c r="P85" s="407"/>
      <c r="Q85" s="407"/>
      <c r="R85" s="407"/>
      <c r="S85" s="407"/>
      <c r="T85" s="407"/>
      <c r="U85" s="407"/>
      <c r="V85" s="407"/>
      <c r="W85" s="408"/>
      <c r="X85" s="136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8"/>
      <c r="AK85" s="431"/>
      <c r="AL85" s="349"/>
      <c r="AM85" s="349"/>
      <c r="AN85" s="349"/>
      <c r="AO85" s="349"/>
      <c r="AP85" s="349"/>
      <c r="AQ85" s="349"/>
      <c r="AR85" s="349"/>
      <c r="AS85" s="349"/>
      <c r="AT85" s="349"/>
      <c r="AU85" s="349"/>
      <c r="AV85" s="349"/>
      <c r="AW85" s="349"/>
      <c r="AX85" s="349"/>
      <c r="AY85" s="349"/>
      <c r="AZ85" s="349"/>
      <c r="BA85" s="349"/>
      <c r="BB85" s="349"/>
      <c r="BC85" s="349"/>
      <c r="BD85" s="349"/>
      <c r="BE85" s="349"/>
      <c r="BF85" s="349"/>
      <c r="BG85" s="441"/>
      <c r="BH85" s="431"/>
      <c r="BI85" s="349"/>
      <c r="BJ85" s="349"/>
      <c r="BK85" s="349"/>
      <c r="BL85" s="349"/>
      <c r="BM85" s="349"/>
      <c r="BN85" s="349"/>
      <c r="BO85" s="349"/>
      <c r="BP85" s="349"/>
      <c r="BQ85" s="349"/>
      <c r="BR85" s="349"/>
      <c r="BS85" s="349"/>
      <c r="BT85" s="349"/>
      <c r="BU85" s="349"/>
      <c r="BV85" s="42"/>
      <c r="BW85" s="294"/>
      <c r="BX85" s="231"/>
      <c r="BY85" s="231"/>
      <c r="BZ85" s="231"/>
      <c r="CA85" s="295"/>
      <c r="CB85" s="286"/>
      <c r="CC85" s="287"/>
      <c r="CD85" s="287"/>
      <c r="CE85" s="287"/>
      <c r="CF85" s="288"/>
      <c r="CG85" s="411"/>
      <c r="CH85" s="411"/>
      <c r="CI85" s="411"/>
      <c r="CJ85" s="411"/>
      <c r="CK85" s="300"/>
      <c r="CL85" s="180"/>
      <c r="CM85" s="181"/>
      <c r="CN85" s="181"/>
      <c r="CO85" s="182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</row>
    <row r="86" spans="5:104" ht="7.5" customHeight="1">
      <c r="E86" s="147"/>
      <c r="F86" s="148"/>
      <c r="G86" s="136"/>
      <c r="H86" s="137"/>
      <c r="I86" s="137"/>
      <c r="J86" s="137"/>
      <c r="K86" s="137"/>
      <c r="L86" s="138"/>
      <c r="M86" s="406"/>
      <c r="N86" s="407"/>
      <c r="O86" s="407"/>
      <c r="P86" s="407"/>
      <c r="Q86" s="407"/>
      <c r="R86" s="407"/>
      <c r="S86" s="407"/>
      <c r="T86" s="407"/>
      <c r="U86" s="407"/>
      <c r="V86" s="407"/>
      <c r="W86" s="408"/>
      <c r="X86" s="139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1"/>
      <c r="AK86" s="432"/>
      <c r="AL86" s="433"/>
      <c r="AM86" s="433"/>
      <c r="AN86" s="433"/>
      <c r="AO86" s="433"/>
      <c r="AP86" s="433"/>
      <c r="AQ86" s="433"/>
      <c r="AR86" s="433"/>
      <c r="AS86" s="433"/>
      <c r="AT86" s="433"/>
      <c r="AU86" s="433"/>
      <c r="AV86" s="433"/>
      <c r="AW86" s="433"/>
      <c r="AX86" s="433"/>
      <c r="AY86" s="433"/>
      <c r="AZ86" s="433"/>
      <c r="BA86" s="433"/>
      <c r="BB86" s="433"/>
      <c r="BC86" s="433"/>
      <c r="BD86" s="433"/>
      <c r="BE86" s="433"/>
      <c r="BF86" s="433"/>
      <c r="BG86" s="442"/>
      <c r="BH86" s="432"/>
      <c r="BI86" s="433"/>
      <c r="BJ86" s="433"/>
      <c r="BK86" s="433"/>
      <c r="BL86" s="433"/>
      <c r="BM86" s="433"/>
      <c r="BN86" s="433"/>
      <c r="BO86" s="433"/>
      <c r="BP86" s="433"/>
      <c r="BQ86" s="433"/>
      <c r="BR86" s="433"/>
      <c r="BS86" s="433"/>
      <c r="BT86" s="433"/>
      <c r="BU86" s="433"/>
      <c r="BV86" s="43"/>
      <c r="BW86" s="296"/>
      <c r="BX86" s="234"/>
      <c r="BY86" s="234"/>
      <c r="BZ86" s="234"/>
      <c r="CA86" s="297"/>
      <c r="CB86" s="289"/>
      <c r="CC86" s="290"/>
      <c r="CD86" s="290"/>
      <c r="CE86" s="290"/>
      <c r="CF86" s="291"/>
      <c r="CG86" s="412"/>
      <c r="CH86" s="412"/>
      <c r="CI86" s="412"/>
      <c r="CJ86" s="412"/>
      <c r="CK86" s="413"/>
      <c r="CL86" s="183"/>
      <c r="CM86" s="184"/>
      <c r="CN86" s="184"/>
      <c r="CO86" s="185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</row>
    <row r="87" spans="5:107" ht="7.5" customHeight="1">
      <c r="E87" s="147"/>
      <c r="F87" s="148"/>
      <c r="G87" s="136"/>
      <c r="H87" s="137"/>
      <c r="I87" s="137"/>
      <c r="J87" s="137"/>
      <c r="K87" s="137"/>
      <c r="L87" s="138"/>
      <c r="M87" s="366" t="s">
        <v>44</v>
      </c>
      <c r="N87" s="367"/>
      <c r="O87" s="367"/>
      <c r="P87" s="367"/>
      <c r="Q87" s="367"/>
      <c r="R87" s="367"/>
      <c r="S87" s="367"/>
      <c r="T87" s="367"/>
      <c r="U87" s="367"/>
      <c r="V87" s="367"/>
      <c r="W87" s="368"/>
      <c r="X87" s="391" t="s">
        <v>45</v>
      </c>
      <c r="Y87" s="392"/>
      <c r="Z87" s="392"/>
      <c r="AA87" s="392"/>
      <c r="AB87" s="392"/>
      <c r="AC87" s="392"/>
      <c r="AD87" s="392"/>
      <c r="AE87" s="392"/>
      <c r="AF87" s="392"/>
      <c r="AG87" s="392"/>
      <c r="AH87" s="392"/>
      <c r="AI87" s="392"/>
      <c r="AJ87" s="393"/>
      <c r="AK87" s="366" t="s">
        <v>46</v>
      </c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  <c r="BG87" s="368"/>
      <c r="BH87" s="420"/>
      <c r="BI87" s="421"/>
      <c r="BJ87" s="421"/>
      <c r="BK87" s="421"/>
      <c r="BL87" s="421"/>
      <c r="BM87" s="421"/>
      <c r="BN87" s="421"/>
      <c r="BO87" s="421"/>
      <c r="BP87" s="421"/>
      <c r="BQ87" s="421"/>
      <c r="BR87" s="421"/>
      <c r="BS87" s="421"/>
      <c r="BT87" s="421"/>
      <c r="BU87" s="421"/>
      <c r="BV87" s="422"/>
      <c r="BW87" s="387"/>
      <c r="BX87" s="281"/>
      <c r="BY87" s="281"/>
      <c r="BZ87" s="281"/>
      <c r="CA87" s="388"/>
      <c r="CB87" s="379" t="s">
        <v>52</v>
      </c>
      <c r="CC87" s="380"/>
      <c r="CD87" s="380"/>
      <c r="CE87" s="380"/>
      <c r="CF87" s="381"/>
      <c r="CG87" s="281"/>
      <c r="CH87" s="281"/>
      <c r="CI87" s="281"/>
      <c r="CJ87" s="281"/>
      <c r="CK87" s="282"/>
      <c r="CL87" s="177" t="s">
        <v>170</v>
      </c>
      <c r="CM87" s="178"/>
      <c r="CN87" s="178"/>
      <c r="CO87" s="179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C87" s="65" t="s">
        <v>104</v>
      </c>
    </row>
    <row r="88" spans="5:111" ht="7.5" customHeight="1">
      <c r="E88" s="147"/>
      <c r="F88" s="148"/>
      <c r="G88" s="136"/>
      <c r="H88" s="137"/>
      <c r="I88" s="137"/>
      <c r="J88" s="137"/>
      <c r="K88" s="137"/>
      <c r="L88" s="138"/>
      <c r="M88" s="180"/>
      <c r="N88" s="181"/>
      <c r="O88" s="181"/>
      <c r="P88" s="181"/>
      <c r="Q88" s="181"/>
      <c r="R88" s="181"/>
      <c r="S88" s="181"/>
      <c r="T88" s="181"/>
      <c r="U88" s="181"/>
      <c r="V88" s="181"/>
      <c r="W88" s="182"/>
      <c r="X88" s="394"/>
      <c r="Y88" s="395"/>
      <c r="Z88" s="395"/>
      <c r="AA88" s="395"/>
      <c r="AB88" s="395"/>
      <c r="AC88" s="395"/>
      <c r="AD88" s="395"/>
      <c r="AE88" s="395"/>
      <c r="AF88" s="395"/>
      <c r="AG88" s="395"/>
      <c r="AH88" s="395"/>
      <c r="AI88" s="395"/>
      <c r="AJ88" s="396"/>
      <c r="AK88" s="180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2"/>
      <c r="BH88" s="423"/>
      <c r="BI88" s="424"/>
      <c r="BJ88" s="424"/>
      <c r="BK88" s="424"/>
      <c r="BL88" s="424"/>
      <c r="BM88" s="424"/>
      <c r="BN88" s="424"/>
      <c r="BO88" s="424"/>
      <c r="BP88" s="424"/>
      <c r="BQ88" s="424"/>
      <c r="BR88" s="424"/>
      <c r="BS88" s="424"/>
      <c r="BT88" s="424"/>
      <c r="BU88" s="424"/>
      <c r="BV88" s="425"/>
      <c r="BW88" s="294"/>
      <c r="BX88" s="231"/>
      <c r="BY88" s="231"/>
      <c r="BZ88" s="231"/>
      <c r="CA88" s="295"/>
      <c r="CB88" s="382"/>
      <c r="CC88" s="335"/>
      <c r="CD88" s="335"/>
      <c r="CE88" s="335"/>
      <c r="CF88" s="383"/>
      <c r="CG88" s="231"/>
      <c r="CH88" s="231"/>
      <c r="CI88" s="231"/>
      <c r="CJ88" s="231"/>
      <c r="CK88" s="232"/>
      <c r="CL88" s="180"/>
      <c r="CM88" s="181"/>
      <c r="CN88" s="181"/>
      <c r="CO88" s="182"/>
      <c r="CP88" s="34"/>
      <c r="CQ88" s="34"/>
      <c r="CR88" s="34"/>
      <c r="CS88" s="7"/>
      <c r="CT88" s="34"/>
      <c r="CU88" s="34"/>
      <c r="CV88" s="34"/>
      <c r="CW88" s="34"/>
      <c r="CX88" s="34"/>
      <c r="CY88" s="34"/>
      <c r="CZ88" s="34"/>
      <c r="DC88" s="82"/>
      <c r="DD88" s="82">
        <v>45</v>
      </c>
      <c r="DE88" s="82">
        <v>60</v>
      </c>
      <c r="DF88" s="82">
        <v>90</v>
      </c>
      <c r="DG88" s="86">
        <v>105</v>
      </c>
    </row>
    <row r="89" spans="5:112" ht="7.5" customHeight="1">
      <c r="E89" s="147"/>
      <c r="F89" s="148"/>
      <c r="G89" s="136"/>
      <c r="H89" s="137"/>
      <c r="I89" s="137"/>
      <c r="J89" s="137"/>
      <c r="K89" s="137"/>
      <c r="L89" s="138"/>
      <c r="M89" s="180"/>
      <c r="N89" s="181"/>
      <c r="O89" s="181"/>
      <c r="P89" s="181"/>
      <c r="Q89" s="181"/>
      <c r="R89" s="181"/>
      <c r="S89" s="181"/>
      <c r="T89" s="181"/>
      <c r="U89" s="181"/>
      <c r="V89" s="181"/>
      <c r="W89" s="182"/>
      <c r="X89" s="394"/>
      <c r="Y89" s="395"/>
      <c r="Z89" s="395"/>
      <c r="AA89" s="395"/>
      <c r="AB89" s="395"/>
      <c r="AC89" s="395"/>
      <c r="AD89" s="395"/>
      <c r="AE89" s="395"/>
      <c r="AF89" s="395"/>
      <c r="AG89" s="395"/>
      <c r="AH89" s="395"/>
      <c r="AI89" s="395"/>
      <c r="AJ89" s="396"/>
      <c r="AK89" s="180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2"/>
      <c r="BH89" s="423"/>
      <c r="BI89" s="424"/>
      <c r="BJ89" s="424"/>
      <c r="BK89" s="424"/>
      <c r="BL89" s="424"/>
      <c r="BM89" s="424"/>
      <c r="BN89" s="424"/>
      <c r="BO89" s="424"/>
      <c r="BP89" s="424"/>
      <c r="BQ89" s="424"/>
      <c r="BR89" s="424"/>
      <c r="BS89" s="424"/>
      <c r="BT89" s="424"/>
      <c r="BU89" s="424"/>
      <c r="BV89" s="425"/>
      <c r="BW89" s="294"/>
      <c r="BX89" s="231"/>
      <c r="BY89" s="231"/>
      <c r="BZ89" s="231"/>
      <c r="CA89" s="295"/>
      <c r="CB89" s="382"/>
      <c r="CC89" s="335"/>
      <c r="CD89" s="335"/>
      <c r="CE89" s="335"/>
      <c r="CF89" s="383"/>
      <c r="CG89" s="231"/>
      <c r="CH89" s="231"/>
      <c r="CI89" s="231"/>
      <c r="CJ89" s="231"/>
      <c r="CK89" s="232"/>
      <c r="CL89" s="180"/>
      <c r="CM89" s="181"/>
      <c r="CN89" s="181"/>
      <c r="CO89" s="182"/>
      <c r="CP89" s="34"/>
      <c r="CQ89" s="34"/>
      <c r="CR89" s="34"/>
      <c r="CS89" s="7"/>
      <c r="CT89" s="7"/>
      <c r="CU89" s="34"/>
      <c r="CV89" s="34"/>
      <c r="CW89" s="34"/>
      <c r="CX89" s="34"/>
      <c r="CY89" s="34"/>
      <c r="CZ89" s="34"/>
      <c r="DC89" s="83">
        <v>750</v>
      </c>
      <c r="DD89" s="83">
        <v>560</v>
      </c>
      <c r="DE89" s="85">
        <v>780</v>
      </c>
      <c r="DF89" s="82">
        <v>1540</v>
      </c>
      <c r="DG89" s="82">
        <v>2160</v>
      </c>
      <c r="DH89" s="25"/>
    </row>
    <row r="90" spans="5:111" ht="7.5" customHeight="1">
      <c r="E90" s="147"/>
      <c r="F90" s="148"/>
      <c r="G90" s="136"/>
      <c r="H90" s="137"/>
      <c r="I90" s="137"/>
      <c r="J90" s="137"/>
      <c r="K90" s="137"/>
      <c r="L90" s="138"/>
      <c r="M90" s="180"/>
      <c r="N90" s="181"/>
      <c r="O90" s="181"/>
      <c r="P90" s="181"/>
      <c r="Q90" s="181"/>
      <c r="R90" s="181"/>
      <c r="S90" s="181"/>
      <c r="T90" s="181"/>
      <c r="U90" s="181"/>
      <c r="V90" s="181"/>
      <c r="W90" s="182"/>
      <c r="X90" s="394"/>
      <c r="Y90" s="395"/>
      <c r="Z90" s="395"/>
      <c r="AA90" s="395"/>
      <c r="AB90" s="395"/>
      <c r="AC90" s="395"/>
      <c r="AD90" s="395"/>
      <c r="AE90" s="395"/>
      <c r="AF90" s="395"/>
      <c r="AG90" s="395"/>
      <c r="AH90" s="395"/>
      <c r="AI90" s="395"/>
      <c r="AJ90" s="396"/>
      <c r="AK90" s="180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2"/>
      <c r="BH90" s="423"/>
      <c r="BI90" s="424"/>
      <c r="BJ90" s="424"/>
      <c r="BK90" s="424"/>
      <c r="BL90" s="424"/>
      <c r="BM90" s="424"/>
      <c r="BN90" s="424"/>
      <c r="BO90" s="424"/>
      <c r="BP90" s="424"/>
      <c r="BQ90" s="424"/>
      <c r="BR90" s="424"/>
      <c r="BS90" s="424"/>
      <c r="BT90" s="424"/>
      <c r="BU90" s="424"/>
      <c r="BV90" s="425"/>
      <c r="BW90" s="294"/>
      <c r="BX90" s="231"/>
      <c r="BY90" s="231"/>
      <c r="BZ90" s="231"/>
      <c r="CA90" s="295"/>
      <c r="CB90" s="382"/>
      <c r="CC90" s="335"/>
      <c r="CD90" s="335"/>
      <c r="CE90" s="335"/>
      <c r="CF90" s="383"/>
      <c r="CG90" s="231"/>
      <c r="CH90" s="231"/>
      <c r="CI90" s="231"/>
      <c r="CJ90" s="231"/>
      <c r="CK90" s="232"/>
      <c r="CL90" s="180"/>
      <c r="CM90" s="181"/>
      <c r="CN90" s="181"/>
      <c r="CO90" s="182"/>
      <c r="CP90" s="34"/>
      <c r="CQ90" s="34"/>
      <c r="CR90" s="34"/>
      <c r="CS90" s="7"/>
      <c r="CT90" s="7"/>
      <c r="CU90" s="34"/>
      <c r="CV90" s="34"/>
      <c r="CW90" s="34"/>
      <c r="CX90" s="34"/>
      <c r="CY90" s="34"/>
      <c r="CZ90" s="34"/>
      <c r="DC90" s="83">
        <v>1000</v>
      </c>
      <c r="DD90" s="83">
        <v>560</v>
      </c>
      <c r="DE90" s="85">
        <v>780</v>
      </c>
      <c r="DF90" s="82">
        <v>1540</v>
      </c>
      <c r="DG90" s="82">
        <v>2160</v>
      </c>
    </row>
    <row r="91" spans="5:104" ht="7.5" customHeight="1">
      <c r="E91" s="147"/>
      <c r="F91" s="148"/>
      <c r="G91" s="136"/>
      <c r="H91" s="137"/>
      <c r="I91" s="137"/>
      <c r="J91" s="137"/>
      <c r="K91" s="137"/>
      <c r="L91" s="138"/>
      <c r="M91" s="332"/>
      <c r="N91" s="333"/>
      <c r="O91" s="333"/>
      <c r="P91" s="333"/>
      <c r="Q91" s="333"/>
      <c r="R91" s="333"/>
      <c r="S91" s="333"/>
      <c r="T91" s="333"/>
      <c r="U91" s="333"/>
      <c r="V91" s="333"/>
      <c r="W91" s="334"/>
      <c r="X91" s="397"/>
      <c r="Y91" s="398"/>
      <c r="Z91" s="398"/>
      <c r="AA91" s="398"/>
      <c r="AB91" s="398"/>
      <c r="AC91" s="398"/>
      <c r="AD91" s="398"/>
      <c r="AE91" s="398"/>
      <c r="AF91" s="398"/>
      <c r="AG91" s="398"/>
      <c r="AH91" s="398"/>
      <c r="AI91" s="398"/>
      <c r="AJ91" s="399"/>
      <c r="AK91" s="332"/>
      <c r="AL91" s="333"/>
      <c r="AM91" s="333"/>
      <c r="AN91" s="333"/>
      <c r="AO91" s="333"/>
      <c r="AP91" s="333"/>
      <c r="AQ91" s="333"/>
      <c r="AR91" s="333"/>
      <c r="AS91" s="333"/>
      <c r="AT91" s="333"/>
      <c r="AU91" s="333"/>
      <c r="AV91" s="333"/>
      <c r="AW91" s="333"/>
      <c r="AX91" s="333"/>
      <c r="AY91" s="333"/>
      <c r="AZ91" s="333"/>
      <c r="BA91" s="333"/>
      <c r="BB91" s="333"/>
      <c r="BC91" s="333"/>
      <c r="BD91" s="333"/>
      <c r="BE91" s="333"/>
      <c r="BF91" s="333"/>
      <c r="BG91" s="334"/>
      <c r="BH91" s="426"/>
      <c r="BI91" s="427"/>
      <c r="BJ91" s="427"/>
      <c r="BK91" s="427"/>
      <c r="BL91" s="427"/>
      <c r="BM91" s="427"/>
      <c r="BN91" s="427"/>
      <c r="BO91" s="427"/>
      <c r="BP91" s="427"/>
      <c r="BQ91" s="427"/>
      <c r="BR91" s="427"/>
      <c r="BS91" s="427"/>
      <c r="BT91" s="427"/>
      <c r="BU91" s="427"/>
      <c r="BV91" s="428"/>
      <c r="BW91" s="296"/>
      <c r="BX91" s="234"/>
      <c r="BY91" s="234"/>
      <c r="BZ91" s="234"/>
      <c r="CA91" s="297"/>
      <c r="CB91" s="384"/>
      <c r="CC91" s="385"/>
      <c r="CD91" s="385"/>
      <c r="CE91" s="385"/>
      <c r="CF91" s="386"/>
      <c r="CG91" s="234"/>
      <c r="CH91" s="234"/>
      <c r="CI91" s="234"/>
      <c r="CJ91" s="234"/>
      <c r="CK91" s="235"/>
      <c r="CL91" s="183"/>
      <c r="CM91" s="184"/>
      <c r="CN91" s="184"/>
      <c r="CO91" s="185"/>
      <c r="CP91" s="7"/>
      <c r="CQ91" s="7"/>
      <c r="CR91" s="7"/>
      <c r="CS91" s="7"/>
      <c r="CT91" s="7"/>
      <c r="CU91" s="34"/>
      <c r="CV91" s="34"/>
      <c r="CW91" s="34"/>
      <c r="CX91" s="34"/>
      <c r="CY91" s="34"/>
      <c r="CZ91" s="34"/>
    </row>
    <row r="92" spans="5:104" ht="7.5" customHeight="1">
      <c r="E92" s="147"/>
      <c r="F92" s="148"/>
      <c r="G92" s="136"/>
      <c r="H92" s="137"/>
      <c r="I92" s="137"/>
      <c r="J92" s="137"/>
      <c r="K92" s="137"/>
      <c r="L92" s="138"/>
      <c r="M92" s="354" t="s">
        <v>15</v>
      </c>
      <c r="N92" s="310"/>
      <c r="O92" s="310"/>
      <c r="P92" s="310"/>
      <c r="Q92" s="310"/>
      <c r="R92" s="310"/>
      <c r="S92" s="310"/>
      <c r="T92" s="310"/>
      <c r="U92" s="310"/>
      <c r="V92" s="310"/>
      <c r="W92" s="355"/>
      <c r="X92" s="346" t="s">
        <v>152</v>
      </c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47"/>
      <c r="AK92" s="373" t="s">
        <v>66</v>
      </c>
      <c r="AL92" s="374"/>
      <c r="AM92" s="374"/>
      <c r="AN92" s="374"/>
      <c r="AO92" s="374"/>
      <c r="AP92" s="374"/>
      <c r="AQ92" s="374"/>
      <c r="AR92" s="374"/>
      <c r="AS92" s="374"/>
      <c r="AT92" s="374"/>
      <c r="AU92" s="374"/>
      <c r="AV92" s="374"/>
      <c r="AW92" s="374"/>
      <c r="AX92" s="374"/>
      <c r="AY92" s="374"/>
      <c r="AZ92" s="374"/>
      <c r="BA92" s="374"/>
      <c r="BB92" s="374"/>
      <c r="BC92" s="374"/>
      <c r="BD92" s="374"/>
      <c r="BE92" s="374"/>
      <c r="BF92" s="374"/>
      <c r="BG92" s="375"/>
      <c r="BH92" s="53"/>
      <c r="BI92" s="54"/>
      <c r="BJ92" s="54"/>
      <c r="BK92" s="54"/>
      <c r="BL92" s="54"/>
      <c r="BM92" s="54"/>
      <c r="BN92" s="453"/>
      <c r="BO92" s="453"/>
      <c r="BP92" s="453"/>
      <c r="BQ92" s="453"/>
      <c r="BR92" s="453"/>
      <c r="BS92" s="54"/>
      <c r="BT92" s="54"/>
      <c r="BU92" s="54"/>
      <c r="BV92" s="55"/>
      <c r="BW92" s="444">
        <f>IF(BN93="","",IF(BN93&lt;=AU95,"○",""))</f>
      </c>
      <c r="BX92" s="445"/>
      <c r="BY92" s="445"/>
      <c r="BZ92" s="445"/>
      <c r="CA92" s="446"/>
      <c r="CB92" s="283" t="s">
        <v>51</v>
      </c>
      <c r="CC92" s="415"/>
      <c r="CD92" s="415"/>
      <c r="CE92" s="415"/>
      <c r="CF92" s="434"/>
      <c r="CG92" s="250">
        <f>IF(BN93="","",IF(BN93&gt;AU95,"○",""))</f>
      </c>
      <c r="CH92" s="251"/>
      <c r="CI92" s="251"/>
      <c r="CJ92" s="251"/>
      <c r="CK92" s="252"/>
      <c r="CL92" s="177" t="s">
        <v>172</v>
      </c>
      <c r="CM92" s="178"/>
      <c r="CN92" s="178"/>
      <c r="CO92" s="179"/>
      <c r="CP92" s="7"/>
      <c r="CQ92" s="7"/>
      <c r="CR92" s="7"/>
      <c r="CS92" s="7"/>
      <c r="CT92" s="7"/>
      <c r="CU92" s="34"/>
      <c r="CV92" s="34"/>
      <c r="CW92" s="34"/>
      <c r="CX92" s="34"/>
      <c r="CY92" s="34"/>
      <c r="CZ92" s="34"/>
    </row>
    <row r="93" spans="5:104" ht="7.5" customHeight="1">
      <c r="E93" s="147"/>
      <c r="F93" s="148"/>
      <c r="G93" s="136"/>
      <c r="H93" s="137"/>
      <c r="I93" s="137"/>
      <c r="J93" s="137"/>
      <c r="K93" s="137"/>
      <c r="L93" s="138"/>
      <c r="M93" s="136"/>
      <c r="N93" s="137"/>
      <c r="O93" s="137"/>
      <c r="P93" s="137"/>
      <c r="Q93" s="137"/>
      <c r="R93" s="137"/>
      <c r="S93" s="137"/>
      <c r="T93" s="137"/>
      <c r="U93" s="137"/>
      <c r="V93" s="137"/>
      <c r="W93" s="138"/>
      <c r="X93" s="154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6"/>
      <c r="AK93" s="373"/>
      <c r="AL93" s="374"/>
      <c r="AM93" s="374"/>
      <c r="AN93" s="374"/>
      <c r="AO93" s="374"/>
      <c r="AP93" s="374"/>
      <c r="AQ93" s="374"/>
      <c r="AR93" s="374"/>
      <c r="AS93" s="374"/>
      <c r="AT93" s="374"/>
      <c r="AU93" s="374"/>
      <c r="AV93" s="374"/>
      <c r="AW93" s="374"/>
      <c r="AX93" s="374"/>
      <c r="AY93" s="374"/>
      <c r="AZ93" s="374"/>
      <c r="BA93" s="374"/>
      <c r="BB93" s="374"/>
      <c r="BC93" s="374"/>
      <c r="BD93" s="374"/>
      <c r="BE93" s="374"/>
      <c r="BF93" s="374"/>
      <c r="BG93" s="375"/>
      <c r="BH93" s="358" t="s">
        <v>25</v>
      </c>
      <c r="BI93" s="348"/>
      <c r="BJ93" s="348"/>
      <c r="BK93" s="348"/>
      <c r="BL93" s="348"/>
      <c r="BM93" s="348"/>
      <c r="BN93" s="532"/>
      <c r="BO93" s="532"/>
      <c r="BP93" s="532"/>
      <c r="BQ93" s="532"/>
      <c r="BR93" s="532"/>
      <c r="BS93" s="390" t="s">
        <v>34</v>
      </c>
      <c r="BT93" s="390"/>
      <c r="BU93" s="390"/>
      <c r="BV93" s="56"/>
      <c r="BW93" s="447"/>
      <c r="BX93" s="448"/>
      <c r="BY93" s="448"/>
      <c r="BZ93" s="448"/>
      <c r="CA93" s="449"/>
      <c r="CB93" s="270"/>
      <c r="CC93" s="271"/>
      <c r="CD93" s="271"/>
      <c r="CE93" s="271"/>
      <c r="CF93" s="272"/>
      <c r="CG93" s="253"/>
      <c r="CH93" s="254"/>
      <c r="CI93" s="254"/>
      <c r="CJ93" s="254"/>
      <c r="CK93" s="255"/>
      <c r="CL93" s="180"/>
      <c r="CM93" s="181"/>
      <c r="CN93" s="181"/>
      <c r="CO93" s="182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5:104" ht="7.5" customHeight="1">
      <c r="E94" s="147"/>
      <c r="F94" s="148"/>
      <c r="G94" s="136"/>
      <c r="H94" s="137"/>
      <c r="I94" s="137"/>
      <c r="J94" s="137"/>
      <c r="K94" s="137"/>
      <c r="L94" s="138"/>
      <c r="M94" s="136"/>
      <c r="N94" s="137"/>
      <c r="O94" s="137"/>
      <c r="P94" s="137"/>
      <c r="Q94" s="137"/>
      <c r="R94" s="137"/>
      <c r="S94" s="137"/>
      <c r="T94" s="137"/>
      <c r="U94" s="137"/>
      <c r="V94" s="137"/>
      <c r="W94" s="138"/>
      <c r="X94" s="154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6"/>
      <c r="AK94" s="376"/>
      <c r="AL94" s="377"/>
      <c r="AM94" s="377"/>
      <c r="AN94" s="377"/>
      <c r="AO94" s="377"/>
      <c r="AP94" s="377"/>
      <c r="AQ94" s="377"/>
      <c r="AR94" s="377"/>
      <c r="AS94" s="377"/>
      <c r="AT94" s="377"/>
      <c r="AU94" s="377"/>
      <c r="AV94" s="377"/>
      <c r="AW94" s="377"/>
      <c r="AX94" s="377"/>
      <c r="AY94" s="377"/>
      <c r="AZ94" s="377"/>
      <c r="BA94" s="377"/>
      <c r="BB94" s="377"/>
      <c r="BC94" s="377"/>
      <c r="BD94" s="377"/>
      <c r="BE94" s="377"/>
      <c r="BF94" s="377"/>
      <c r="BG94" s="378"/>
      <c r="BH94" s="358"/>
      <c r="BI94" s="348"/>
      <c r="BJ94" s="348"/>
      <c r="BK94" s="348"/>
      <c r="BL94" s="348"/>
      <c r="BM94" s="348"/>
      <c r="BN94" s="532"/>
      <c r="BO94" s="532"/>
      <c r="BP94" s="532"/>
      <c r="BQ94" s="532"/>
      <c r="BR94" s="532"/>
      <c r="BS94" s="390"/>
      <c r="BT94" s="390"/>
      <c r="BU94" s="390"/>
      <c r="BV94" s="56"/>
      <c r="BW94" s="447"/>
      <c r="BX94" s="448"/>
      <c r="BY94" s="448"/>
      <c r="BZ94" s="448"/>
      <c r="CA94" s="449"/>
      <c r="CB94" s="270"/>
      <c r="CC94" s="271"/>
      <c r="CD94" s="271"/>
      <c r="CE94" s="271"/>
      <c r="CF94" s="272"/>
      <c r="CG94" s="253"/>
      <c r="CH94" s="254"/>
      <c r="CI94" s="254"/>
      <c r="CJ94" s="254"/>
      <c r="CK94" s="255"/>
      <c r="CL94" s="180"/>
      <c r="CM94" s="181"/>
      <c r="CN94" s="181"/>
      <c r="CO94" s="182"/>
      <c r="CP94" s="7"/>
      <c r="CQ94" s="7"/>
      <c r="CR94" s="7"/>
      <c r="CS94" s="34"/>
      <c r="CT94" s="7"/>
      <c r="CU94" s="7"/>
      <c r="CV94" s="7"/>
      <c r="CW94" s="7"/>
      <c r="CX94" s="7"/>
      <c r="CY94" s="7"/>
      <c r="CZ94" s="7"/>
    </row>
    <row r="95" spans="5:104" ht="7.5" customHeight="1">
      <c r="E95" s="147"/>
      <c r="F95" s="148"/>
      <c r="G95" s="136"/>
      <c r="H95" s="137"/>
      <c r="I95" s="137"/>
      <c r="J95" s="137"/>
      <c r="K95" s="137"/>
      <c r="L95" s="138"/>
      <c r="M95" s="136"/>
      <c r="N95" s="137"/>
      <c r="O95" s="137"/>
      <c r="P95" s="137"/>
      <c r="Q95" s="137"/>
      <c r="R95" s="137"/>
      <c r="S95" s="137"/>
      <c r="T95" s="137"/>
      <c r="U95" s="137"/>
      <c r="V95" s="137"/>
      <c r="W95" s="138"/>
      <c r="X95" s="154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6"/>
      <c r="AK95" s="38"/>
      <c r="AL95" s="50"/>
      <c r="AM95" s="39"/>
      <c r="AN95" s="39"/>
      <c r="AO95" s="39"/>
      <c r="AP95" s="348" t="s">
        <v>54</v>
      </c>
      <c r="AQ95" s="349"/>
      <c r="AR95" s="349"/>
      <c r="AS95" s="349"/>
      <c r="AT95" s="349"/>
      <c r="AU95" s="533" t="str">
        <f>IF(OR(AW12="機種",AW12=""),"?",VLOOKUP(AW12,CS51:CT55,2,FALSE))</f>
        <v>?</v>
      </c>
      <c r="AV95" s="534"/>
      <c r="AW95" s="534"/>
      <c r="AX95" s="534"/>
      <c r="AY95" s="534"/>
      <c r="AZ95" s="535"/>
      <c r="BA95" s="195" t="s">
        <v>35</v>
      </c>
      <c r="BB95" s="195"/>
      <c r="BC95" s="195"/>
      <c r="BD95" s="50"/>
      <c r="BE95" s="51"/>
      <c r="BF95" s="51"/>
      <c r="BG95" s="40"/>
      <c r="BH95" s="57"/>
      <c r="BI95" s="56"/>
      <c r="BJ95" s="56"/>
      <c r="BK95" s="56"/>
      <c r="BL95" s="56"/>
      <c r="BM95" s="56"/>
      <c r="BN95" s="335"/>
      <c r="BO95" s="335"/>
      <c r="BP95" s="335"/>
      <c r="BQ95" s="335"/>
      <c r="BR95" s="335"/>
      <c r="BS95" s="56"/>
      <c r="BT95" s="56"/>
      <c r="BU95" s="56"/>
      <c r="BV95" s="56"/>
      <c r="BW95" s="447"/>
      <c r="BX95" s="448"/>
      <c r="BY95" s="448"/>
      <c r="BZ95" s="448"/>
      <c r="CA95" s="449"/>
      <c r="CB95" s="270"/>
      <c r="CC95" s="271"/>
      <c r="CD95" s="271"/>
      <c r="CE95" s="271"/>
      <c r="CF95" s="272"/>
      <c r="CG95" s="253"/>
      <c r="CH95" s="254"/>
      <c r="CI95" s="254"/>
      <c r="CJ95" s="254"/>
      <c r="CK95" s="255"/>
      <c r="CL95" s="180"/>
      <c r="CM95" s="181"/>
      <c r="CN95" s="181"/>
      <c r="CO95" s="182"/>
      <c r="CP95" s="7"/>
      <c r="CQ95" s="7"/>
      <c r="CR95" s="7"/>
      <c r="CS95" s="34"/>
      <c r="CT95" s="34"/>
      <c r="CU95" s="7"/>
      <c r="CV95" s="7"/>
      <c r="CW95" s="7"/>
      <c r="CX95" s="7"/>
      <c r="CY95" s="7"/>
      <c r="CZ95" s="7"/>
    </row>
    <row r="96" spans="5:104" ht="7.5" customHeight="1">
      <c r="E96" s="147"/>
      <c r="F96" s="148"/>
      <c r="G96" s="136"/>
      <c r="H96" s="137"/>
      <c r="I96" s="137"/>
      <c r="J96" s="137"/>
      <c r="K96" s="137"/>
      <c r="L96" s="138"/>
      <c r="M96" s="136"/>
      <c r="N96" s="137"/>
      <c r="O96" s="137"/>
      <c r="P96" s="137"/>
      <c r="Q96" s="137"/>
      <c r="R96" s="137"/>
      <c r="S96" s="137"/>
      <c r="T96" s="137"/>
      <c r="U96" s="137"/>
      <c r="V96" s="137"/>
      <c r="W96" s="138"/>
      <c r="X96" s="154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6"/>
      <c r="AK96" s="38"/>
      <c r="AL96" s="39"/>
      <c r="AM96" s="39"/>
      <c r="AN96" s="39"/>
      <c r="AO96" s="39"/>
      <c r="AP96" s="350"/>
      <c r="AQ96" s="350"/>
      <c r="AR96" s="350"/>
      <c r="AS96" s="350"/>
      <c r="AT96" s="350"/>
      <c r="AU96" s="536"/>
      <c r="AV96" s="536"/>
      <c r="AW96" s="536"/>
      <c r="AX96" s="536"/>
      <c r="AY96" s="536"/>
      <c r="AZ96" s="537"/>
      <c r="BA96" s="196"/>
      <c r="BB96" s="196"/>
      <c r="BC96" s="196"/>
      <c r="BD96" s="51"/>
      <c r="BE96" s="51"/>
      <c r="BF96" s="51"/>
      <c r="BG96" s="40"/>
      <c r="BH96" s="358" t="s">
        <v>93</v>
      </c>
      <c r="BI96" s="348"/>
      <c r="BJ96" s="348"/>
      <c r="BK96" s="348"/>
      <c r="BL96" s="348"/>
      <c r="BM96" s="348"/>
      <c r="BN96" s="532"/>
      <c r="BO96" s="532"/>
      <c r="BP96" s="532"/>
      <c r="BQ96" s="532"/>
      <c r="BR96" s="532"/>
      <c r="BS96" s="389" t="s">
        <v>38</v>
      </c>
      <c r="BT96" s="390"/>
      <c r="BU96" s="390"/>
      <c r="BV96" s="58"/>
      <c r="BW96" s="447"/>
      <c r="BX96" s="448"/>
      <c r="BY96" s="448"/>
      <c r="BZ96" s="448"/>
      <c r="CA96" s="449"/>
      <c r="CB96" s="270"/>
      <c r="CC96" s="271"/>
      <c r="CD96" s="271"/>
      <c r="CE96" s="271"/>
      <c r="CF96" s="272"/>
      <c r="CG96" s="253"/>
      <c r="CH96" s="254"/>
      <c r="CI96" s="254"/>
      <c r="CJ96" s="254"/>
      <c r="CK96" s="255"/>
      <c r="CL96" s="180"/>
      <c r="CM96" s="181"/>
      <c r="CN96" s="181"/>
      <c r="CO96" s="182"/>
      <c r="CP96" s="7"/>
      <c r="CQ96" s="7"/>
      <c r="CR96" s="7"/>
      <c r="CS96" s="34"/>
      <c r="CT96" s="34"/>
      <c r="CU96" s="7"/>
      <c r="CV96" s="7"/>
      <c r="CW96" s="7"/>
      <c r="CX96" s="7"/>
      <c r="CY96" s="7"/>
      <c r="CZ96" s="7"/>
    </row>
    <row r="97" spans="5:104" ht="7.5" customHeight="1">
      <c r="E97" s="147"/>
      <c r="F97" s="148"/>
      <c r="G97" s="136"/>
      <c r="H97" s="137"/>
      <c r="I97" s="137"/>
      <c r="J97" s="137"/>
      <c r="K97" s="137"/>
      <c r="L97" s="138"/>
      <c r="M97" s="136"/>
      <c r="N97" s="137"/>
      <c r="O97" s="137"/>
      <c r="P97" s="137"/>
      <c r="Q97" s="137"/>
      <c r="R97" s="137"/>
      <c r="S97" s="137"/>
      <c r="T97" s="137"/>
      <c r="U97" s="137"/>
      <c r="V97" s="137"/>
      <c r="W97" s="138"/>
      <c r="X97" s="154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6"/>
      <c r="AK97" s="44"/>
      <c r="AL97" s="45"/>
      <c r="AM97" s="46"/>
      <c r="AN97" s="46"/>
      <c r="AO97" s="46"/>
      <c r="AP97" s="46"/>
      <c r="AQ97" s="47"/>
      <c r="AR97" s="47"/>
      <c r="AS97" s="47"/>
      <c r="AT97" s="47"/>
      <c r="AU97" s="47"/>
      <c r="AV97" s="47"/>
      <c r="AW97" s="48"/>
      <c r="AX97" s="48"/>
      <c r="AY97" s="48"/>
      <c r="AZ97" s="48"/>
      <c r="BA97" s="45"/>
      <c r="BB97" s="45"/>
      <c r="BC97" s="45"/>
      <c r="BD97" s="45"/>
      <c r="BE97" s="45"/>
      <c r="BF97" s="45"/>
      <c r="BG97" s="49"/>
      <c r="BH97" s="358"/>
      <c r="BI97" s="348"/>
      <c r="BJ97" s="348"/>
      <c r="BK97" s="348"/>
      <c r="BL97" s="348"/>
      <c r="BM97" s="348"/>
      <c r="BN97" s="532"/>
      <c r="BO97" s="532"/>
      <c r="BP97" s="532"/>
      <c r="BQ97" s="532"/>
      <c r="BR97" s="532"/>
      <c r="BS97" s="390"/>
      <c r="BT97" s="390"/>
      <c r="BU97" s="390"/>
      <c r="BV97" s="58"/>
      <c r="BW97" s="447"/>
      <c r="BX97" s="448"/>
      <c r="BY97" s="448"/>
      <c r="BZ97" s="448"/>
      <c r="CA97" s="449"/>
      <c r="CB97" s="270"/>
      <c r="CC97" s="271"/>
      <c r="CD97" s="271"/>
      <c r="CE97" s="271"/>
      <c r="CF97" s="272"/>
      <c r="CG97" s="253"/>
      <c r="CH97" s="254"/>
      <c r="CI97" s="254"/>
      <c r="CJ97" s="254"/>
      <c r="CK97" s="255"/>
      <c r="CL97" s="180"/>
      <c r="CM97" s="181"/>
      <c r="CN97" s="181"/>
      <c r="CO97" s="182"/>
      <c r="CP97" s="34"/>
      <c r="CQ97" s="34"/>
      <c r="CR97" s="34"/>
      <c r="CS97" s="7"/>
      <c r="CT97" s="34"/>
      <c r="CU97" s="7"/>
      <c r="CV97" s="7"/>
      <c r="CW97" s="7"/>
      <c r="CX97" s="7"/>
      <c r="CY97" s="7"/>
      <c r="CZ97" s="7"/>
    </row>
    <row r="98" spans="5:104" ht="7.5" customHeight="1">
      <c r="E98" s="149"/>
      <c r="F98" s="150"/>
      <c r="G98" s="142"/>
      <c r="H98" s="143"/>
      <c r="I98" s="143"/>
      <c r="J98" s="143"/>
      <c r="K98" s="143"/>
      <c r="L98" s="144"/>
      <c r="M98" s="142"/>
      <c r="N98" s="143"/>
      <c r="O98" s="143"/>
      <c r="P98" s="143"/>
      <c r="Q98" s="143"/>
      <c r="R98" s="143"/>
      <c r="S98" s="143"/>
      <c r="T98" s="143"/>
      <c r="U98" s="143"/>
      <c r="V98" s="143"/>
      <c r="W98" s="144"/>
      <c r="X98" s="157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9"/>
      <c r="AK98" s="38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0"/>
      <c r="BH98" s="59"/>
      <c r="BI98" s="60"/>
      <c r="BJ98" s="60"/>
      <c r="BK98" s="60"/>
      <c r="BL98" s="60"/>
      <c r="BM98" s="60"/>
      <c r="BN98" s="385"/>
      <c r="BO98" s="385"/>
      <c r="BP98" s="385"/>
      <c r="BQ98" s="385"/>
      <c r="BR98" s="385"/>
      <c r="BS98" s="60"/>
      <c r="BT98" s="60"/>
      <c r="BU98" s="60"/>
      <c r="BV98" s="60"/>
      <c r="BW98" s="450"/>
      <c r="BX98" s="451"/>
      <c r="BY98" s="451"/>
      <c r="BZ98" s="451"/>
      <c r="CA98" s="452"/>
      <c r="CB98" s="435"/>
      <c r="CC98" s="436"/>
      <c r="CD98" s="436"/>
      <c r="CE98" s="436"/>
      <c r="CF98" s="437"/>
      <c r="CG98" s="256"/>
      <c r="CH98" s="257"/>
      <c r="CI98" s="257"/>
      <c r="CJ98" s="257"/>
      <c r="CK98" s="258"/>
      <c r="CL98" s="183"/>
      <c r="CM98" s="184"/>
      <c r="CN98" s="184"/>
      <c r="CO98" s="185"/>
      <c r="CP98" s="34"/>
      <c r="CQ98" s="34"/>
      <c r="CR98" s="34"/>
      <c r="CS98" s="7"/>
      <c r="CT98" s="7"/>
      <c r="CU98" s="7"/>
      <c r="CV98" s="7"/>
      <c r="CW98" s="7"/>
      <c r="CX98" s="7"/>
      <c r="CY98" s="7"/>
      <c r="CZ98" s="7"/>
    </row>
    <row r="99" spans="5:104" ht="7.5" customHeight="1">
      <c r="E99" s="177" t="s">
        <v>68</v>
      </c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9"/>
      <c r="CL99" s="6"/>
      <c r="CM99" s="7"/>
      <c r="CN99" s="7"/>
      <c r="CO99" s="7"/>
      <c r="CP99" s="7"/>
      <c r="CQ99" s="7"/>
      <c r="CR99" s="7"/>
      <c r="CS99" s="7"/>
      <c r="CT99" s="7"/>
      <c r="CU99" s="34"/>
      <c r="CV99" s="34"/>
      <c r="CW99" s="34"/>
      <c r="CX99" s="34"/>
      <c r="CY99" s="34"/>
      <c r="CZ99" s="34"/>
    </row>
    <row r="100" spans="5:104" ht="7.5" customHeight="1">
      <c r="E100" s="180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1"/>
      <c r="CH100" s="181"/>
      <c r="CI100" s="181"/>
      <c r="CJ100" s="181"/>
      <c r="CK100" s="182"/>
      <c r="CL100" s="74"/>
      <c r="CM100" s="74"/>
      <c r="CN100" s="74"/>
      <c r="CO100" s="7"/>
      <c r="CP100" s="7"/>
      <c r="CQ100" s="7"/>
      <c r="CR100" s="7"/>
      <c r="CS100" s="7"/>
      <c r="CT100" s="7"/>
      <c r="CU100" s="34"/>
      <c r="CV100" s="34"/>
      <c r="CW100" s="34"/>
      <c r="CX100" s="34"/>
      <c r="CY100" s="34"/>
      <c r="CZ100" s="34"/>
    </row>
    <row r="101" spans="5:104" ht="7.5" customHeight="1">
      <c r="E101" s="180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  <c r="BX101" s="181"/>
      <c r="BY101" s="181"/>
      <c r="BZ101" s="181"/>
      <c r="CA101" s="181"/>
      <c r="CB101" s="181"/>
      <c r="CC101" s="181"/>
      <c r="CD101" s="181"/>
      <c r="CE101" s="181"/>
      <c r="CF101" s="181"/>
      <c r="CG101" s="181"/>
      <c r="CH101" s="181"/>
      <c r="CI101" s="181"/>
      <c r="CJ101" s="181"/>
      <c r="CK101" s="182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5:104" ht="7.5" customHeight="1">
      <c r="E102" s="183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5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  <row r="103" spans="5:104" ht="5.25" customHeight="1">
      <c r="E103" s="344" t="s">
        <v>60</v>
      </c>
      <c r="F103" s="344"/>
      <c r="G103" s="344"/>
      <c r="H103" s="344"/>
      <c r="I103" s="344"/>
      <c r="J103" s="344"/>
      <c r="K103" s="344"/>
      <c r="L103" s="344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34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</row>
    <row r="104" spans="5:104" ht="5.25" customHeight="1">
      <c r="E104" s="345"/>
      <c r="F104" s="345"/>
      <c r="G104" s="345"/>
      <c r="H104" s="345"/>
      <c r="I104" s="345"/>
      <c r="J104" s="345"/>
      <c r="K104" s="345"/>
      <c r="L104" s="345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34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</row>
    <row r="105" spans="5:104" ht="5.25" customHeight="1">
      <c r="E105" s="345"/>
      <c r="F105" s="345"/>
      <c r="G105" s="345"/>
      <c r="H105" s="345"/>
      <c r="I105" s="345"/>
      <c r="J105" s="345"/>
      <c r="K105" s="345"/>
      <c r="L105" s="345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34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5:104" ht="5.25" customHeight="1">
      <c r="E106" s="443" t="s">
        <v>61</v>
      </c>
      <c r="F106" s="443"/>
      <c r="G106" s="443"/>
      <c r="H106" s="316" t="s">
        <v>0</v>
      </c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62"/>
      <c r="X106" s="443" t="s">
        <v>1</v>
      </c>
      <c r="Y106" s="443"/>
      <c r="Z106" s="443"/>
      <c r="AA106" s="443"/>
      <c r="AB106" s="443"/>
      <c r="AC106" s="443"/>
      <c r="AD106" s="443"/>
      <c r="AE106" s="443"/>
      <c r="AF106" s="443"/>
      <c r="AG106" s="443"/>
      <c r="AH106" s="443"/>
      <c r="AI106" s="443"/>
      <c r="AJ106" s="443"/>
      <c r="AK106" s="443" t="s">
        <v>62</v>
      </c>
      <c r="AL106" s="443"/>
      <c r="AM106" s="443"/>
      <c r="AN106" s="443"/>
      <c r="AO106" s="443"/>
      <c r="AP106" s="443"/>
      <c r="AQ106" s="443"/>
      <c r="AR106" s="443"/>
      <c r="AS106" s="443"/>
      <c r="AT106" s="443"/>
      <c r="AU106" s="443"/>
      <c r="AV106" s="443"/>
      <c r="AW106" s="443"/>
      <c r="AX106" s="443"/>
      <c r="AY106" s="443"/>
      <c r="AZ106" s="443"/>
      <c r="BA106" s="443"/>
      <c r="BB106" s="443"/>
      <c r="BC106" s="443"/>
      <c r="BD106" s="443"/>
      <c r="BE106" s="443"/>
      <c r="BF106" s="443"/>
      <c r="BG106" s="443"/>
      <c r="BH106" s="443" t="s">
        <v>63</v>
      </c>
      <c r="BI106" s="443"/>
      <c r="BJ106" s="443"/>
      <c r="BK106" s="443"/>
      <c r="BL106" s="443"/>
      <c r="BM106" s="443"/>
      <c r="BN106" s="443"/>
      <c r="BO106" s="443"/>
      <c r="BP106" s="443"/>
      <c r="BQ106" s="443"/>
      <c r="BR106" s="443"/>
      <c r="BS106" s="443"/>
      <c r="BT106" s="443"/>
      <c r="BU106" s="443"/>
      <c r="BV106" s="443"/>
      <c r="BW106" s="443"/>
      <c r="BX106" s="443"/>
      <c r="BY106" s="443"/>
      <c r="BZ106" s="443"/>
      <c r="CA106" s="443"/>
      <c r="CB106" s="443"/>
      <c r="CC106" s="443"/>
      <c r="CD106" s="454" t="s">
        <v>65</v>
      </c>
      <c r="CE106" s="455"/>
      <c r="CF106" s="455"/>
      <c r="CG106" s="455"/>
      <c r="CH106" s="455"/>
      <c r="CI106" s="455"/>
      <c r="CJ106" s="455"/>
      <c r="CK106" s="456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5:104" ht="5.25" customHeight="1">
      <c r="E107" s="443"/>
      <c r="F107" s="443"/>
      <c r="G107" s="443"/>
      <c r="H107" s="241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3"/>
      <c r="X107" s="443"/>
      <c r="Y107" s="443"/>
      <c r="Z107" s="443"/>
      <c r="AA107" s="443"/>
      <c r="AB107" s="443"/>
      <c r="AC107" s="443"/>
      <c r="AD107" s="443"/>
      <c r="AE107" s="443"/>
      <c r="AF107" s="443"/>
      <c r="AG107" s="443"/>
      <c r="AH107" s="443"/>
      <c r="AI107" s="443"/>
      <c r="AJ107" s="443"/>
      <c r="AK107" s="443"/>
      <c r="AL107" s="443"/>
      <c r="AM107" s="443"/>
      <c r="AN107" s="443"/>
      <c r="AO107" s="443"/>
      <c r="AP107" s="443"/>
      <c r="AQ107" s="443"/>
      <c r="AR107" s="443"/>
      <c r="AS107" s="443"/>
      <c r="AT107" s="443"/>
      <c r="AU107" s="443"/>
      <c r="AV107" s="443"/>
      <c r="AW107" s="443"/>
      <c r="AX107" s="443"/>
      <c r="AY107" s="443"/>
      <c r="AZ107" s="443"/>
      <c r="BA107" s="443"/>
      <c r="BB107" s="443"/>
      <c r="BC107" s="443"/>
      <c r="BD107" s="443"/>
      <c r="BE107" s="443"/>
      <c r="BF107" s="443"/>
      <c r="BG107" s="443"/>
      <c r="BH107" s="443"/>
      <c r="BI107" s="443"/>
      <c r="BJ107" s="443"/>
      <c r="BK107" s="443"/>
      <c r="BL107" s="443"/>
      <c r="BM107" s="443"/>
      <c r="BN107" s="443"/>
      <c r="BO107" s="443"/>
      <c r="BP107" s="443"/>
      <c r="BQ107" s="443"/>
      <c r="BR107" s="443"/>
      <c r="BS107" s="443"/>
      <c r="BT107" s="443"/>
      <c r="BU107" s="443"/>
      <c r="BV107" s="443"/>
      <c r="BW107" s="443"/>
      <c r="BX107" s="443"/>
      <c r="BY107" s="443"/>
      <c r="BZ107" s="443"/>
      <c r="CA107" s="443"/>
      <c r="CB107" s="443"/>
      <c r="CC107" s="443"/>
      <c r="CD107" s="457"/>
      <c r="CE107" s="312"/>
      <c r="CF107" s="312"/>
      <c r="CG107" s="312"/>
      <c r="CH107" s="312"/>
      <c r="CI107" s="312"/>
      <c r="CJ107" s="312"/>
      <c r="CK107" s="458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5:104" ht="5.25" customHeight="1">
      <c r="E108" s="443"/>
      <c r="F108" s="443"/>
      <c r="G108" s="443"/>
      <c r="H108" s="241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3"/>
      <c r="X108" s="443"/>
      <c r="Y108" s="443"/>
      <c r="Z108" s="443"/>
      <c r="AA108" s="443"/>
      <c r="AB108" s="443"/>
      <c r="AC108" s="443"/>
      <c r="AD108" s="443"/>
      <c r="AE108" s="443"/>
      <c r="AF108" s="443"/>
      <c r="AG108" s="443"/>
      <c r="AH108" s="443"/>
      <c r="AI108" s="443"/>
      <c r="AJ108" s="443"/>
      <c r="AK108" s="443"/>
      <c r="AL108" s="443"/>
      <c r="AM108" s="443"/>
      <c r="AN108" s="443"/>
      <c r="AO108" s="443"/>
      <c r="AP108" s="443"/>
      <c r="AQ108" s="443"/>
      <c r="AR108" s="443"/>
      <c r="AS108" s="443"/>
      <c r="AT108" s="443"/>
      <c r="AU108" s="443"/>
      <c r="AV108" s="443"/>
      <c r="AW108" s="443"/>
      <c r="AX108" s="443"/>
      <c r="AY108" s="443"/>
      <c r="AZ108" s="443"/>
      <c r="BA108" s="443"/>
      <c r="BB108" s="443"/>
      <c r="BC108" s="443"/>
      <c r="BD108" s="443"/>
      <c r="BE108" s="443"/>
      <c r="BF108" s="443"/>
      <c r="BG108" s="443"/>
      <c r="BH108" s="443"/>
      <c r="BI108" s="443"/>
      <c r="BJ108" s="443"/>
      <c r="BK108" s="443"/>
      <c r="BL108" s="443"/>
      <c r="BM108" s="443"/>
      <c r="BN108" s="443"/>
      <c r="BO108" s="443"/>
      <c r="BP108" s="443"/>
      <c r="BQ108" s="443"/>
      <c r="BR108" s="443"/>
      <c r="BS108" s="443"/>
      <c r="BT108" s="443"/>
      <c r="BU108" s="443"/>
      <c r="BV108" s="443"/>
      <c r="BW108" s="443"/>
      <c r="BX108" s="443"/>
      <c r="BY108" s="443"/>
      <c r="BZ108" s="443"/>
      <c r="CA108" s="443"/>
      <c r="CB108" s="443"/>
      <c r="CC108" s="443"/>
      <c r="CD108" s="457" t="s">
        <v>64</v>
      </c>
      <c r="CE108" s="312"/>
      <c r="CF108" s="312"/>
      <c r="CG108" s="312"/>
      <c r="CH108" s="312"/>
      <c r="CI108" s="312"/>
      <c r="CJ108" s="312"/>
      <c r="CK108" s="458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</row>
    <row r="109" spans="5:104" ht="5.25" customHeight="1">
      <c r="E109" s="443"/>
      <c r="F109" s="443"/>
      <c r="G109" s="443"/>
      <c r="H109" s="244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6"/>
      <c r="X109" s="443"/>
      <c r="Y109" s="443"/>
      <c r="Z109" s="443"/>
      <c r="AA109" s="443"/>
      <c r="AB109" s="443"/>
      <c r="AC109" s="443"/>
      <c r="AD109" s="443"/>
      <c r="AE109" s="443"/>
      <c r="AF109" s="443"/>
      <c r="AG109" s="443"/>
      <c r="AH109" s="443"/>
      <c r="AI109" s="443"/>
      <c r="AJ109" s="443"/>
      <c r="AK109" s="443"/>
      <c r="AL109" s="443"/>
      <c r="AM109" s="443"/>
      <c r="AN109" s="443"/>
      <c r="AO109" s="443"/>
      <c r="AP109" s="443"/>
      <c r="AQ109" s="443"/>
      <c r="AR109" s="443"/>
      <c r="AS109" s="443"/>
      <c r="AT109" s="443"/>
      <c r="AU109" s="443"/>
      <c r="AV109" s="443"/>
      <c r="AW109" s="443"/>
      <c r="AX109" s="443"/>
      <c r="AY109" s="443"/>
      <c r="AZ109" s="443"/>
      <c r="BA109" s="443"/>
      <c r="BB109" s="443"/>
      <c r="BC109" s="443"/>
      <c r="BD109" s="443"/>
      <c r="BE109" s="443"/>
      <c r="BF109" s="443"/>
      <c r="BG109" s="443"/>
      <c r="BH109" s="443"/>
      <c r="BI109" s="443"/>
      <c r="BJ109" s="443"/>
      <c r="BK109" s="443"/>
      <c r="BL109" s="443"/>
      <c r="BM109" s="443"/>
      <c r="BN109" s="443"/>
      <c r="BO109" s="443"/>
      <c r="BP109" s="443"/>
      <c r="BQ109" s="443"/>
      <c r="BR109" s="443"/>
      <c r="BS109" s="443"/>
      <c r="BT109" s="443"/>
      <c r="BU109" s="443"/>
      <c r="BV109" s="443"/>
      <c r="BW109" s="443"/>
      <c r="BX109" s="443"/>
      <c r="BY109" s="443"/>
      <c r="BZ109" s="443"/>
      <c r="CA109" s="443"/>
      <c r="CB109" s="443"/>
      <c r="CC109" s="443"/>
      <c r="CD109" s="459"/>
      <c r="CE109" s="460"/>
      <c r="CF109" s="460"/>
      <c r="CG109" s="460"/>
      <c r="CH109" s="460"/>
      <c r="CI109" s="460"/>
      <c r="CJ109" s="460"/>
      <c r="CK109" s="461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</row>
    <row r="110" spans="5:104" ht="5.25" customHeight="1">
      <c r="E110" s="414"/>
      <c r="F110" s="414"/>
      <c r="G110" s="414"/>
      <c r="H110" s="519"/>
      <c r="I110" s="520"/>
      <c r="J110" s="520"/>
      <c r="K110" s="520"/>
      <c r="L110" s="520"/>
      <c r="M110" s="520"/>
      <c r="N110" s="520"/>
      <c r="O110" s="520"/>
      <c r="P110" s="520"/>
      <c r="Q110" s="520"/>
      <c r="R110" s="520"/>
      <c r="S110" s="520"/>
      <c r="T110" s="520"/>
      <c r="U110" s="520"/>
      <c r="V110" s="520"/>
      <c r="W110" s="521"/>
      <c r="X110" s="528"/>
      <c r="Y110" s="528"/>
      <c r="Z110" s="528"/>
      <c r="AA110" s="528"/>
      <c r="AB110" s="528"/>
      <c r="AC110" s="528"/>
      <c r="AD110" s="528"/>
      <c r="AE110" s="528"/>
      <c r="AF110" s="528"/>
      <c r="AG110" s="528"/>
      <c r="AH110" s="528"/>
      <c r="AI110" s="528"/>
      <c r="AJ110" s="528"/>
      <c r="AK110" s="414"/>
      <c r="AL110" s="414"/>
      <c r="AM110" s="414"/>
      <c r="AN110" s="414"/>
      <c r="AO110" s="414"/>
      <c r="AP110" s="414"/>
      <c r="AQ110" s="414"/>
      <c r="AR110" s="414"/>
      <c r="AS110" s="414"/>
      <c r="AT110" s="414"/>
      <c r="AU110" s="414"/>
      <c r="AV110" s="414"/>
      <c r="AW110" s="414"/>
      <c r="AX110" s="414"/>
      <c r="AY110" s="414"/>
      <c r="AZ110" s="414"/>
      <c r="BA110" s="414"/>
      <c r="BB110" s="414"/>
      <c r="BC110" s="414"/>
      <c r="BD110" s="414"/>
      <c r="BE110" s="414"/>
      <c r="BF110" s="414"/>
      <c r="BG110" s="414"/>
      <c r="BH110" s="414"/>
      <c r="BI110" s="414"/>
      <c r="BJ110" s="414"/>
      <c r="BK110" s="414"/>
      <c r="BL110" s="414"/>
      <c r="BM110" s="414"/>
      <c r="BN110" s="414"/>
      <c r="BO110" s="414"/>
      <c r="BP110" s="414"/>
      <c r="BQ110" s="414"/>
      <c r="BR110" s="414"/>
      <c r="BS110" s="414"/>
      <c r="BT110" s="414"/>
      <c r="BU110" s="414"/>
      <c r="BV110" s="414"/>
      <c r="BW110" s="414"/>
      <c r="BX110" s="414"/>
      <c r="BY110" s="414"/>
      <c r="BZ110" s="414"/>
      <c r="CA110" s="414"/>
      <c r="CB110" s="414"/>
      <c r="CC110" s="414"/>
      <c r="CD110" s="414"/>
      <c r="CE110" s="414"/>
      <c r="CF110" s="414"/>
      <c r="CG110" s="414"/>
      <c r="CH110" s="414"/>
      <c r="CI110" s="414"/>
      <c r="CJ110" s="414"/>
      <c r="CK110" s="414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</row>
    <row r="111" spans="5:104" ht="5.25" customHeight="1">
      <c r="E111" s="414"/>
      <c r="F111" s="414"/>
      <c r="G111" s="414"/>
      <c r="H111" s="522"/>
      <c r="I111" s="523"/>
      <c r="J111" s="523"/>
      <c r="K111" s="523"/>
      <c r="L111" s="523"/>
      <c r="M111" s="523"/>
      <c r="N111" s="523"/>
      <c r="O111" s="523"/>
      <c r="P111" s="523"/>
      <c r="Q111" s="523"/>
      <c r="R111" s="523"/>
      <c r="S111" s="523"/>
      <c r="T111" s="523"/>
      <c r="U111" s="523"/>
      <c r="V111" s="523"/>
      <c r="W111" s="524"/>
      <c r="X111" s="528"/>
      <c r="Y111" s="528"/>
      <c r="Z111" s="528"/>
      <c r="AA111" s="528"/>
      <c r="AB111" s="528"/>
      <c r="AC111" s="528"/>
      <c r="AD111" s="528"/>
      <c r="AE111" s="528"/>
      <c r="AF111" s="528"/>
      <c r="AG111" s="528"/>
      <c r="AH111" s="528"/>
      <c r="AI111" s="528"/>
      <c r="AJ111" s="528"/>
      <c r="AK111" s="414"/>
      <c r="AL111" s="414"/>
      <c r="AM111" s="414"/>
      <c r="AN111" s="414"/>
      <c r="AO111" s="414"/>
      <c r="AP111" s="414"/>
      <c r="AQ111" s="414"/>
      <c r="AR111" s="414"/>
      <c r="AS111" s="414"/>
      <c r="AT111" s="414"/>
      <c r="AU111" s="414"/>
      <c r="AV111" s="414"/>
      <c r="AW111" s="414"/>
      <c r="AX111" s="414"/>
      <c r="AY111" s="414"/>
      <c r="AZ111" s="414"/>
      <c r="BA111" s="414"/>
      <c r="BB111" s="414"/>
      <c r="BC111" s="414"/>
      <c r="BD111" s="414"/>
      <c r="BE111" s="414"/>
      <c r="BF111" s="414"/>
      <c r="BG111" s="414"/>
      <c r="BH111" s="414"/>
      <c r="BI111" s="414"/>
      <c r="BJ111" s="414"/>
      <c r="BK111" s="414"/>
      <c r="BL111" s="414"/>
      <c r="BM111" s="414"/>
      <c r="BN111" s="414"/>
      <c r="BO111" s="414"/>
      <c r="BP111" s="414"/>
      <c r="BQ111" s="414"/>
      <c r="BR111" s="414"/>
      <c r="BS111" s="414"/>
      <c r="BT111" s="414"/>
      <c r="BU111" s="414"/>
      <c r="BV111" s="414"/>
      <c r="BW111" s="414"/>
      <c r="BX111" s="414"/>
      <c r="BY111" s="414"/>
      <c r="BZ111" s="414"/>
      <c r="CA111" s="414"/>
      <c r="CB111" s="414"/>
      <c r="CC111" s="414"/>
      <c r="CD111" s="414"/>
      <c r="CE111" s="414"/>
      <c r="CF111" s="414"/>
      <c r="CG111" s="414"/>
      <c r="CH111" s="414"/>
      <c r="CI111" s="414"/>
      <c r="CJ111" s="414"/>
      <c r="CK111" s="414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</row>
    <row r="112" spans="5:104" ht="5.25" customHeight="1">
      <c r="E112" s="414"/>
      <c r="F112" s="414"/>
      <c r="G112" s="414"/>
      <c r="H112" s="525"/>
      <c r="I112" s="526"/>
      <c r="J112" s="526"/>
      <c r="K112" s="526"/>
      <c r="L112" s="526"/>
      <c r="M112" s="526"/>
      <c r="N112" s="526"/>
      <c r="O112" s="526"/>
      <c r="P112" s="526"/>
      <c r="Q112" s="526"/>
      <c r="R112" s="526"/>
      <c r="S112" s="526"/>
      <c r="T112" s="526"/>
      <c r="U112" s="526"/>
      <c r="V112" s="526"/>
      <c r="W112" s="527"/>
      <c r="X112" s="528"/>
      <c r="Y112" s="528"/>
      <c r="Z112" s="528"/>
      <c r="AA112" s="528"/>
      <c r="AB112" s="528"/>
      <c r="AC112" s="528"/>
      <c r="AD112" s="528"/>
      <c r="AE112" s="528"/>
      <c r="AF112" s="528"/>
      <c r="AG112" s="528"/>
      <c r="AH112" s="528"/>
      <c r="AI112" s="528"/>
      <c r="AJ112" s="528"/>
      <c r="AK112" s="414"/>
      <c r="AL112" s="414"/>
      <c r="AM112" s="414"/>
      <c r="AN112" s="414"/>
      <c r="AO112" s="414"/>
      <c r="AP112" s="414"/>
      <c r="AQ112" s="414"/>
      <c r="AR112" s="414"/>
      <c r="AS112" s="414"/>
      <c r="AT112" s="414"/>
      <c r="AU112" s="414"/>
      <c r="AV112" s="414"/>
      <c r="AW112" s="414"/>
      <c r="AX112" s="414"/>
      <c r="AY112" s="414"/>
      <c r="AZ112" s="414"/>
      <c r="BA112" s="414"/>
      <c r="BB112" s="414"/>
      <c r="BC112" s="414"/>
      <c r="BD112" s="414"/>
      <c r="BE112" s="414"/>
      <c r="BF112" s="414"/>
      <c r="BG112" s="414"/>
      <c r="BH112" s="414"/>
      <c r="BI112" s="414"/>
      <c r="BJ112" s="414"/>
      <c r="BK112" s="414"/>
      <c r="BL112" s="414"/>
      <c r="BM112" s="414"/>
      <c r="BN112" s="414"/>
      <c r="BO112" s="414"/>
      <c r="BP112" s="414"/>
      <c r="BQ112" s="414"/>
      <c r="BR112" s="414"/>
      <c r="BS112" s="414"/>
      <c r="BT112" s="414"/>
      <c r="BU112" s="414"/>
      <c r="BV112" s="414"/>
      <c r="BW112" s="414"/>
      <c r="BX112" s="414"/>
      <c r="BY112" s="414"/>
      <c r="BZ112" s="414"/>
      <c r="CA112" s="414"/>
      <c r="CB112" s="414"/>
      <c r="CC112" s="414"/>
      <c r="CD112" s="414"/>
      <c r="CE112" s="414"/>
      <c r="CF112" s="414"/>
      <c r="CG112" s="414"/>
      <c r="CH112" s="414"/>
      <c r="CI112" s="414"/>
      <c r="CJ112" s="414"/>
      <c r="CK112" s="414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</row>
    <row r="113" spans="5:104" ht="5.25" customHeight="1">
      <c r="E113" s="414"/>
      <c r="F113" s="414"/>
      <c r="G113" s="414"/>
      <c r="H113" s="519"/>
      <c r="I113" s="520"/>
      <c r="J113" s="520"/>
      <c r="K113" s="520"/>
      <c r="L113" s="520"/>
      <c r="M113" s="520"/>
      <c r="N113" s="520"/>
      <c r="O113" s="520"/>
      <c r="P113" s="520"/>
      <c r="Q113" s="520"/>
      <c r="R113" s="520"/>
      <c r="S113" s="520"/>
      <c r="T113" s="520"/>
      <c r="U113" s="520"/>
      <c r="V113" s="520"/>
      <c r="W113" s="521"/>
      <c r="X113" s="528"/>
      <c r="Y113" s="528"/>
      <c r="Z113" s="528"/>
      <c r="AA113" s="528"/>
      <c r="AB113" s="528"/>
      <c r="AC113" s="528"/>
      <c r="AD113" s="528"/>
      <c r="AE113" s="528"/>
      <c r="AF113" s="528"/>
      <c r="AG113" s="528"/>
      <c r="AH113" s="528"/>
      <c r="AI113" s="528"/>
      <c r="AJ113" s="528"/>
      <c r="AK113" s="414"/>
      <c r="AL113" s="414"/>
      <c r="AM113" s="414"/>
      <c r="AN113" s="414"/>
      <c r="AO113" s="414"/>
      <c r="AP113" s="414"/>
      <c r="AQ113" s="414"/>
      <c r="AR113" s="414"/>
      <c r="AS113" s="414"/>
      <c r="AT113" s="414"/>
      <c r="AU113" s="414"/>
      <c r="AV113" s="414"/>
      <c r="AW113" s="414"/>
      <c r="AX113" s="414"/>
      <c r="AY113" s="414"/>
      <c r="AZ113" s="414"/>
      <c r="BA113" s="414"/>
      <c r="BB113" s="414"/>
      <c r="BC113" s="414"/>
      <c r="BD113" s="414"/>
      <c r="BE113" s="414"/>
      <c r="BF113" s="414"/>
      <c r="BG113" s="414"/>
      <c r="BH113" s="414"/>
      <c r="BI113" s="414"/>
      <c r="BJ113" s="414"/>
      <c r="BK113" s="414"/>
      <c r="BL113" s="414"/>
      <c r="BM113" s="414"/>
      <c r="BN113" s="414"/>
      <c r="BO113" s="414"/>
      <c r="BP113" s="414"/>
      <c r="BQ113" s="414"/>
      <c r="BR113" s="414"/>
      <c r="BS113" s="414"/>
      <c r="BT113" s="414"/>
      <c r="BU113" s="414"/>
      <c r="BV113" s="414"/>
      <c r="BW113" s="414"/>
      <c r="BX113" s="414"/>
      <c r="BY113" s="414"/>
      <c r="BZ113" s="414"/>
      <c r="CA113" s="414"/>
      <c r="CB113" s="414"/>
      <c r="CC113" s="414"/>
      <c r="CD113" s="414"/>
      <c r="CE113" s="414"/>
      <c r="CF113" s="414"/>
      <c r="CG113" s="414"/>
      <c r="CH113" s="414"/>
      <c r="CI113" s="414"/>
      <c r="CJ113" s="414"/>
      <c r="CK113" s="414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</row>
    <row r="114" spans="5:104" ht="5.25" customHeight="1">
      <c r="E114" s="414"/>
      <c r="F114" s="414"/>
      <c r="G114" s="414"/>
      <c r="H114" s="522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4"/>
      <c r="X114" s="528"/>
      <c r="Y114" s="528"/>
      <c r="Z114" s="528"/>
      <c r="AA114" s="528"/>
      <c r="AB114" s="528"/>
      <c r="AC114" s="528"/>
      <c r="AD114" s="528"/>
      <c r="AE114" s="528"/>
      <c r="AF114" s="528"/>
      <c r="AG114" s="528"/>
      <c r="AH114" s="528"/>
      <c r="AI114" s="528"/>
      <c r="AJ114" s="528"/>
      <c r="AK114" s="414"/>
      <c r="AL114" s="414"/>
      <c r="AM114" s="414"/>
      <c r="AN114" s="414"/>
      <c r="AO114" s="414"/>
      <c r="AP114" s="414"/>
      <c r="AQ114" s="414"/>
      <c r="AR114" s="414"/>
      <c r="AS114" s="414"/>
      <c r="AT114" s="414"/>
      <c r="AU114" s="414"/>
      <c r="AV114" s="414"/>
      <c r="AW114" s="414"/>
      <c r="AX114" s="414"/>
      <c r="AY114" s="414"/>
      <c r="AZ114" s="414"/>
      <c r="BA114" s="414"/>
      <c r="BB114" s="414"/>
      <c r="BC114" s="414"/>
      <c r="BD114" s="414"/>
      <c r="BE114" s="414"/>
      <c r="BF114" s="414"/>
      <c r="BG114" s="414"/>
      <c r="BH114" s="414"/>
      <c r="BI114" s="414"/>
      <c r="BJ114" s="414"/>
      <c r="BK114" s="414"/>
      <c r="BL114" s="414"/>
      <c r="BM114" s="414"/>
      <c r="BN114" s="414"/>
      <c r="BO114" s="414"/>
      <c r="BP114" s="414"/>
      <c r="BQ114" s="414"/>
      <c r="BR114" s="414"/>
      <c r="BS114" s="414"/>
      <c r="BT114" s="414"/>
      <c r="BU114" s="414"/>
      <c r="BV114" s="414"/>
      <c r="BW114" s="414"/>
      <c r="BX114" s="414"/>
      <c r="BY114" s="414"/>
      <c r="BZ114" s="414"/>
      <c r="CA114" s="414"/>
      <c r="CB114" s="414"/>
      <c r="CC114" s="414"/>
      <c r="CD114" s="414"/>
      <c r="CE114" s="414"/>
      <c r="CF114" s="414"/>
      <c r="CG114" s="414"/>
      <c r="CH114" s="414"/>
      <c r="CI114" s="414"/>
      <c r="CJ114" s="414"/>
      <c r="CK114" s="414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</row>
    <row r="115" spans="5:104" ht="5.25" customHeight="1">
      <c r="E115" s="414"/>
      <c r="F115" s="414"/>
      <c r="G115" s="414"/>
      <c r="H115" s="525"/>
      <c r="I115" s="526"/>
      <c r="J115" s="526"/>
      <c r="K115" s="526"/>
      <c r="L115" s="526"/>
      <c r="M115" s="526"/>
      <c r="N115" s="526"/>
      <c r="O115" s="526"/>
      <c r="P115" s="526"/>
      <c r="Q115" s="526"/>
      <c r="R115" s="526"/>
      <c r="S115" s="526"/>
      <c r="T115" s="526"/>
      <c r="U115" s="526"/>
      <c r="V115" s="526"/>
      <c r="W115" s="527"/>
      <c r="X115" s="528"/>
      <c r="Y115" s="528"/>
      <c r="Z115" s="528"/>
      <c r="AA115" s="528"/>
      <c r="AB115" s="528"/>
      <c r="AC115" s="528"/>
      <c r="AD115" s="528"/>
      <c r="AE115" s="528"/>
      <c r="AF115" s="528"/>
      <c r="AG115" s="528"/>
      <c r="AH115" s="528"/>
      <c r="AI115" s="528"/>
      <c r="AJ115" s="528"/>
      <c r="AK115" s="414"/>
      <c r="AL115" s="414"/>
      <c r="AM115" s="414"/>
      <c r="AN115" s="414"/>
      <c r="AO115" s="414"/>
      <c r="AP115" s="414"/>
      <c r="AQ115" s="414"/>
      <c r="AR115" s="414"/>
      <c r="AS115" s="414"/>
      <c r="AT115" s="414"/>
      <c r="AU115" s="414"/>
      <c r="AV115" s="414"/>
      <c r="AW115" s="414"/>
      <c r="AX115" s="414"/>
      <c r="AY115" s="414"/>
      <c r="AZ115" s="414"/>
      <c r="BA115" s="414"/>
      <c r="BB115" s="414"/>
      <c r="BC115" s="414"/>
      <c r="BD115" s="414"/>
      <c r="BE115" s="414"/>
      <c r="BF115" s="414"/>
      <c r="BG115" s="414"/>
      <c r="BH115" s="414"/>
      <c r="BI115" s="414"/>
      <c r="BJ115" s="414"/>
      <c r="BK115" s="414"/>
      <c r="BL115" s="414"/>
      <c r="BM115" s="414"/>
      <c r="BN115" s="414"/>
      <c r="BO115" s="414"/>
      <c r="BP115" s="414"/>
      <c r="BQ115" s="414"/>
      <c r="BR115" s="414"/>
      <c r="BS115" s="414"/>
      <c r="BT115" s="414"/>
      <c r="BU115" s="414"/>
      <c r="BV115" s="414"/>
      <c r="BW115" s="414"/>
      <c r="BX115" s="414"/>
      <c r="BY115" s="414"/>
      <c r="BZ115" s="414"/>
      <c r="CA115" s="414"/>
      <c r="CB115" s="414"/>
      <c r="CC115" s="414"/>
      <c r="CD115" s="414"/>
      <c r="CE115" s="414"/>
      <c r="CF115" s="414"/>
      <c r="CG115" s="414"/>
      <c r="CH115" s="414"/>
      <c r="CI115" s="414"/>
      <c r="CJ115" s="414"/>
      <c r="CK115" s="414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</row>
    <row r="116" spans="5:104" ht="5.25" customHeight="1">
      <c r="E116" s="414"/>
      <c r="F116" s="414"/>
      <c r="G116" s="414"/>
      <c r="H116" s="519"/>
      <c r="I116" s="520"/>
      <c r="J116" s="520"/>
      <c r="K116" s="520"/>
      <c r="L116" s="520"/>
      <c r="M116" s="520"/>
      <c r="N116" s="520"/>
      <c r="O116" s="520"/>
      <c r="P116" s="520"/>
      <c r="Q116" s="520"/>
      <c r="R116" s="520"/>
      <c r="S116" s="520"/>
      <c r="T116" s="520"/>
      <c r="U116" s="520"/>
      <c r="V116" s="520"/>
      <c r="W116" s="521"/>
      <c r="X116" s="528"/>
      <c r="Y116" s="528"/>
      <c r="Z116" s="528"/>
      <c r="AA116" s="528"/>
      <c r="AB116" s="528"/>
      <c r="AC116" s="528"/>
      <c r="AD116" s="528"/>
      <c r="AE116" s="528"/>
      <c r="AF116" s="528"/>
      <c r="AG116" s="528"/>
      <c r="AH116" s="528"/>
      <c r="AI116" s="528"/>
      <c r="AJ116" s="528"/>
      <c r="AK116" s="414"/>
      <c r="AL116" s="414"/>
      <c r="AM116" s="414"/>
      <c r="AN116" s="414"/>
      <c r="AO116" s="414"/>
      <c r="AP116" s="414"/>
      <c r="AQ116" s="414"/>
      <c r="AR116" s="414"/>
      <c r="AS116" s="414"/>
      <c r="AT116" s="414"/>
      <c r="AU116" s="414"/>
      <c r="AV116" s="414"/>
      <c r="AW116" s="414"/>
      <c r="AX116" s="414"/>
      <c r="AY116" s="414"/>
      <c r="AZ116" s="414"/>
      <c r="BA116" s="414"/>
      <c r="BB116" s="414"/>
      <c r="BC116" s="414"/>
      <c r="BD116" s="414"/>
      <c r="BE116" s="414"/>
      <c r="BF116" s="414"/>
      <c r="BG116" s="414"/>
      <c r="BH116" s="414"/>
      <c r="BI116" s="414"/>
      <c r="BJ116" s="414"/>
      <c r="BK116" s="414"/>
      <c r="BL116" s="414"/>
      <c r="BM116" s="414"/>
      <c r="BN116" s="414"/>
      <c r="BO116" s="414"/>
      <c r="BP116" s="414"/>
      <c r="BQ116" s="414"/>
      <c r="BR116" s="414"/>
      <c r="BS116" s="414"/>
      <c r="BT116" s="414"/>
      <c r="BU116" s="414"/>
      <c r="BV116" s="414"/>
      <c r="BW116" s="414"/>
      <c r="BX116" s="414"/>
      <c r="BY116" s="414"/>
      <c r="BZ116" s="414"/>
      <c r="CA116" s="414"/>
      <c r="CB116" s="414"/>
      <c r="CC116" s="414"/>
      <c r="CD116" s="414"/>
      <c r="CE116" s="414"/>
      <c r="CF116" s="414"/>
      <c r="CG116" s="414"/>
      <c r="CH116" s="414"/>
      <c r="CI116" s="414"/>
      <c r="CJ116" s="414"/>
      <c r="CK116" s="414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</row>
    <row r="117" spans="5:104" ht="5.25" customHeight="1">
      <c r="E117" s="414"/>
      <c r="F117" s="414"/>
      <c r="G117" s="414"/>
      <c r="H117" s="522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  <c r="U117" s="523"/>
      <c r="V117" s="523"/>
      <c r="W117" s="524"/>
      <c r="X117" s="528"/>
      <c r="Y117" s="528"/>
      <c r="Z117" s="528"/>
      <c r="AA117" s="528"/>
      <c r="AB117" s="528"/>
      <c r="AC117" s="528"/>
      <c r="AD117" s="528"/>
      <c r="AE117" s="528"/>
      <c r="AF117" s="528"/>
      <c r="AG117" s="528"/>
      <c r="AH117" s="528"/>
      <c r="AI117" s="528"/>
      <c r="AJ117" s="528"/>
      <c r="AK117" s="414"/>
      <c r="AL117" s="414"/>
      <c r="AM117" s="414"/>
      <c r="AN117" s="414"/>
      <c r="AO117" s="414"/>
      <c r="AP117" s="414"/>
      <c r="AQ117" s="414"/>
      <c r="AR117" s="414"/>
      <c r="AS117" s="414"/>
      <c r="AT117" s="414"/>
      <c r="AU117" s="414"/>
      <c r="AV117" s="414"/>
      <c r="AW117" s="414"/>
      <c r="AX117" s="414"/>
      <c r="AY117" s="414"/>
      <c r="AZ117" s="414"/>
      <c r="BA117" s="414"/>
      <c r="BB117" s="414"/>
      <c r="BC117" s="414"/>
      <c r="BD117" s="414"/>
      <c r="BE117" s="414"/>
      <c r="BF117" s="414"/>
      <c r="BG117" s="414"/>
      <c r="BH117" s="414"/>
      <c r="BI117" s="414"/>
      <c r="BJ117" s="414"/>
      <c r="BK117" s="414"/>
      <c r="BL117" s="414"/>
      <c r="BM117" s="414"/>
      <c r="BN117" s="414"/>
      <c r="BO117" s="414"/>
      <c r="BP117" s="414"/>
      <c r="BQ117" s="414"/>
      <c r="BR117" s="414"/>
      <c r="BS117" s="414"/>
      <c r="BT117" s="414"/>
      <c r="BU117" s="414"/>
      <c r="BV117" s="414"/>
      <c r="BW117" s="414"/>
      <c r="BX117" s="414"/>
      <c r="BY117" s="414"/>
      <c r="BZ117" s="414"/>
      <c r="CA117" s="414"/>
      <c r="CB117" s="414"/>
      <c r="CC117" s="414"/>
      <c r="CD117" s="414"/>
      <c r="CE117" s="414"/>
      <c r="CF117" s="414"/>
      <c r="CG117" s="414"/>
      <c r="CH117" s="414"/>
      <c r="CI117" s="414"/>
      <c r="CJ117" s="414"/>
      <c r="CK117" s="414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</row>
    <row r="118" spans="5:104" ht="5.25" customHeight="1">
      <c r="E118" s="414"/>
      <c r="F118" s="414"/>
      <c r="G118" s="414"/>
      <c r="H118" s="525"/>
      <c r="I118" s="526"/>
      <c r="J118" s="526"/>
      <c r="K118" s="526"/>
      <c r="L118" s="526"/>
      <c r="M118" s="526"/>
      <c r="N118" s="526"/>
      <c r="O118" s="526"/>
      <c r="P118" s="526"/>
      <c r="Q118" s="526"/>
      <c r="R118" s="526"/>
      <c r="S118" s="526"/>
      <c r="T118" s="526"/>
      <c r="U118" s="526"/>
      <c r="V118" s="526"/>
      <c r="W118" s="527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414"/>
      <c r="AL118" s="414"/>
      <c r="AM118" s="414"/>
      <c r="AN118" s="414"/>
      <c r="AO118" s="414"/>
      <c r="AP118" s="414"/>
      <c r="AQ118" s="414"/>
      <c r="AR118" s="414"/>
      <c r="AS118" s="414"/>
      <c r="AT118" s="414"/>
      <c r="AU118" s="414"/>
      <c r="AV118" s="414"/>
      <c r="AW118" s="414"/>
      <c r="AX118" s="414"/>
      <c r="AY118" s="414"/>
      <c r="AZ118" s="414"/>
      <c r="BA118" s="414"/>
      <c r="BB118" s="414"/>
      <c r="BC118" s="414"/>
      <c r="BD118" s="414"/>
      <c r="BE118" s="414"/>
      <c r="BF118" s="414"/>
      <c r="BG118" s="414"/>
      <c r="BH118" s="414"/>
      <c r="BI118" s="414"/>
      <c r="BJ118" s="414"/>
      <c r="BK118" s="414"/>
      <c r="BL118" s="414"/>
      <c r="BM118" s="414"/>
      <c r="BN118" s="414"/>
      <c r="BO118" s="414"/>
      <c r="BP118" s="414"/>
      <c r="BQ118" s="414"/>
      <c r="BR118" s="414"/>
      <c r="BS118" s="414"/>
      <c r="BT118" s="414"/>
      <c r="BU118" s="414"/>
      <c r="BV118" s="414"/>
      <c r="BW118" s="414"/>
      <c r="BX118" s="414"/>
      <c r="BY118" s="414"/>
      <c r="BZ118" s="414"/>
      <c r="CA118" s="414"/>
      <c r="CB118" s="414"/>
      <c r="CC118" s="414"/>
      <c r="CD118" s="414"/>
      <c r="CE118" s="414"/>
      <c r="CF118" s="414"/>
      <c r="CG118" s="414"/>
      <c r="CH118" s="414"/>
      <c r="CI118" s="414"/>
      <c r="CJ118" s="414"/>
      <c r="CK118" s="414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</row>
    <row r="119" spans="5:104" ht="5.25" customHeight="1">
      <c r="E119" s="414"/>
      <c r="F119" s="414"/>
      <c r="G119" s="414"/>
      <c r="H119" s="519"/>
      <c r="I119" s="520"/>
      <c r="J119" s="520"/>
      <c r="K119" s="520"/>
      <c r="L119" s="520"/>
      <c r="M119" s="520"/>
      <c r="N119" s="520"/>
      <c r="O119" s="520"/>
      <c r="P119" s="520"/>
      <c r="Q119" s="520"/>
      <c r="R119" s="520"/>
      <c r="S119" s="520"/>
      <c r="T119" s="520"/>
      <c r="U119" s="520"/>
      <c r="V119" s="520"/>
      <c r="W119" s="521"/>
      <c r="X119" s="528"/>
      <c r="Y119" s="528"/>
      <c r="Z119" s="528"/>
      <c r="AA119" s="528"/>
      <c r="AB119" s="528"/>
      <c r="AC119" s="528"/>
      <c r="AD119" s="528"/>
      <c r="AE119" s="528"/>
      <c r="AF119" s="528"/>
      <c r="AG119" s="528"/>
      <c r="AH119" s="528"/>
      <c r="AI119" s="528"/>
      <c r="AJ119" s="528"/>
      <c r="AK119" s="414"/>
      <c r="AL119" s="414"/>
      <c r="AM119" s="414"/>
      <c r="AN119" s="414"/>
      <c r="AO119" s="414"/>
      <c r="AP119" s="414"/>
      <c r="AQ119" s="414"/>
      <c r="AR119" s="414"/>
      <c r="AS119" s="414"/>
      <c r="AT119" s="414"/>
      <c r="AU119" s="414"/>
      <c r="AV119" s="414"/>
      <c r="AW119" s="414"/>
      <c r="AX119" s="414"/>
      <c r="AY119" s="414"/>
      <c r="AZ119" s="414"/>
      <c r="BA119" s="414"/>
      <c r="BB119" s="414"/>
      <c r="BC119" s="414"/>
      <c r="BD119" s="414"/>
      <c r="BE119" s="414"/>
      <c r="BF119" s="414"/>
      <c r="BG119" s="414"/>
      <c r="BH119" s="414"/>
      <c r="BI119" s="414"/>
      <c r="BJ119" s="414"/>
      <c r="BK119" s="414"/>
      <c r="BL119" s="414"/>
      <c r="BM119" s="414"/>
      <c r="BN119" s="414"/>
      <c r="BO119" s="414"/>
      <c r="BP119" s="414"/>
      <c r="BQ119" s="414"/>
      <c r="BR119" s="414"/>
      <c r="BS119" s="414"/>
      <c r="BT119" s="414"/>
      <c r="BU119" s="414"/>
      <c r="BV119" s="414"/>
      <c r="BW119" s="414"/>
      <c r="BX119" s="414"/>
      <c r="BY119" s="414"/>
      <c r="BZ119" s="414"/>
      <c r="CA119" s="414"/>
      <c r="CB119" s="414"/>
      <c r="CC119" s="414"/>
      <c r="CD119" s="414"/>
      <c r="CE119" s="414"/>
      <c r="CF119" s="414"/>
      <c r="CG119" s="414"/>
      <c r="CH119" s="414"/>
      <c r="CI119" s="414"/>
      <c r="CJ119" s="414"/>
      <c r="CK119" s="414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</row>
    <row r="120" spans="5:104" ht="7.5" customHeight="1">
      <c r="E120" s="414"/>
      <c r="F120" s="414"/>
      <c r="G120" s="414"/>
      <c r="H120" s="522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4"/>
      <c r="X120" s="528"/>
      <c r="Y120" s="528"/>
      <c r="Z120" s="528"/>
      <c r="AA120" s="528"/>
      <c r="AB120" s="528"/>
      <c r="AC120" s="528"/>
      <c r="AD120" s="528"/>
      <c r="AE120" s="528"/>
      <c r="AF120" s="528"/>
      <c r="AG120" s="528"/>
      <c r="AH120" s="528"/>
      <c r="AI120" s="528"/>
      <c r="AJ120" s="528"/>
      <c r="AK120" s="414"/>
      <c r="AL120" s="414"/>
      <c r="AM120" s="414"/>
      <c r="AN120" s="414"/>
      <c r="AO120" s="414"/>
      <c r="AP120" s="414"/>
      <c r="AQ120" s="414"/>
      <c r="AR120" s="414"/>
      <c r="AS120" s="414"/>
      <c r="AT120" s="414"/>
      <c r="AU120" s="414"/>
      <c r="AV120" s="414"/>
      <c r="AW120" s="414"/>
      <c r="AX120" s="414"/>
      <c r="AY120" s="414"/>
      <c r="AZ120" s="414"/>
      <c r="BA120" s="414"/>
      <c r="BB120" s="414"/>
      <c r="BC120" s="414"/>
      <c r="BD120" s="414"/>
      <c r="BE120" s="414"/>
      <c r="BF120" s="414"/>
      <c r="BG120" s="414"/>
      <c r="BH120" s="414"/>
      <c r="BI120" s="414"/>
      <c r="BJ120" s="414"/>
      <c r="BK120" s="414"/>
      <c r="BL120" s="414"/>
      <c r="BM120" s="414"/>
      <c r="BN120" s="414"/>
      <c r="BO120" s="414"/>
      <c r="BP120" s="414"/>
      <c r="BQ120" s="414"/>
      <c r="BR120" s="414"/>
      <c r="BS120" s="414"/>
      <c r="BT120" s="414"/>
      <c r="BU120" s="414"/>
      <c r="BV120" s="414"/>
      <c r="BW120" s="414"/>
      <c r="BX120" s="414"/>
      <c r="BY120" s="414"/>
      <c r="BZ120" s="414"/>
      <c r="CA120" s="414"/>
      <c r="CB120" s="414"/>
      <c r="CC120" s="414"/>
      <c r="CD120" s="414"/>
      <c r="CE120" s="414"/>
      <c r="CF120" s="414"/>
      <c r="CG120" s="414"/>
      <c r="CH120" s="414"/>
      <c r="CI120" s="414"/>
      <c r="CJ120" s="414"/>
      <c r="CK120" s="414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</row>
    <row r="121" spans="5:104" ht="7.5" customHeight="1">
      <c r="E121" s="414"/>
      <c r="F121" s="414"/>
      <c r="G121" s="414"/>
      <c r="H121" s="525"/>
      <c r="I121" s="526"/>
      <c r="J121" s="526"/>
      <c r="K121" s="526"/>
      <c r="L121" s="526"/>
      <c r="M121" s="526"/>
      <c r="N121" s="526"/>
      <c r="O121" s="526"/>
      <c r="P121" s="526"/>
      <c r="Q121" s="526"/>
      <c r="R121" s="526"/>
      <c r="S121" s="526"/>
      <c r="T121" s="526"/>
      <c r="U121" s="526"/>
      <c r="V121" s="526"/>
      <c r="W121" s="527"/>
      <c r="X121" s="528"/>
      <c r="Y121" s="528"/>
      <c r="Z121" s="528"/>
      <c r="AA121" s="528"/>
      <c r="AB121" s="528"/>
      <c r="AC121" s="528"/>
      <c r="AD121" s="528"/>
      <c r="AE121" s="528"/>
      <c r="AF121" s="528"/>
      <c r="AG121" s="528"/>
      <c r="AH121" s="528"/>
      <c r="AI121" s="528"/>
      <c r="AJ121" s="528"/>
      <c r="AK121" s="414"/>
      <c r="AL121" s="414"/>
      <c r="AM121" s="414"/>
      <c r="AN121" s="414"/>
      <c r="AO121" s="414"/>
      <c r="AP121" s="414"/>
      <c r="AQ121" s="414"/>
      <c r="AR121" s="414"/>
      <c r="AS121" s="414"/>
      <c r="AT121" s="414"/>
      <c r="AU121" s="414"/>
      <c r="AV121" s="414"/>
      <c r="AW121" s="414"/>
      <c r="AX121" s="414"/>
      <c r="AY121" s="414"/>
      <c r="AZ121" s="414"/>
      <c r="BA121" s="414"/>
      <c r="BB121" s="414"/>
      <c r="BC121" s="414"/>
      <c r="BD121" s="414"/>
      <c r="BE121" s="414"/>
      <c r="BF121" s="414"/>
      <c r="BG121" s="414"/>
      <c r="BH121" s="414"/>
      <c r="BI121" s="414"/>
      <c r="BJ121" s="414"/>
      <c r="BK121" s="414"/>
      <c r="BL121" s="414"/>
      <c r="BM121" s="414"/>
      <c r="BN121" s="414"/>
      <c r="BO121" s="414"/>
      <c r="BP121" s="414"/>
      <c r="BQ121" s="414"/>
      <c r="BR121" s="414"/>
      <c r="BS121" s="414"/>
      <c r="BT121" s="414"/>
      <c r="BU121" s="414"/>
      <c r="BV121" s="414"/>
      <c r="BW121" s="414"/>
      <c r="BX121" s="414"/>
      <c r="BY121" s="414"/>
      <c r="BZ121" s="414"/>
      <c r="CA121" s="414"/>
      <c r="CB121" s="414"/>
      <c r="CC121" s="414"/>
      <c r="CD121" s="414"/>
      <c r="CE121" s="414"/>
      <c r="CF121" s="414"/>
      <c r="CG121" s="414"/>
      <c r="CH121" s="414"/>
      <c r="CI121" s="414"/>
      <c r="CJ121" s="414"/>
      <c r="CK121" s="414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</row>
    <row r="122" spans="5:104" ht="7.5" customHeight="1"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</row>
    <row r="123" spans="5:104" ht="7.5" customHeight="1"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</row>
    <row r="124" spans="5:104" ht="7.5" customHeight="1"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</row>
    <row r="125" spans="5:104" ht="7.5" customHeight="1"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4"/>
      <c r="CM125" s="74"/>
      <c r="CN125" s="74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</row>
    <row r="126" spans="5:104" ht="7.5" customHeight="1"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</row>
    <row r="127" spans="5:104" ht="7.5" customHeight="1"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</row>
    <row r="128" spans="5:104" ht="7.5" customHeight="1"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</row>
    <row r="129" spans="5:104" ht="7.5" customHeight="1"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</row>
    <row r="130" spans="5:104" ht="7.5" customHeight="1"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</row>
    <row r="131" spans="5:104" ht="7.5" customHeight="1"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34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</row>
    <row r="132" spans="5:104" ht="5.25" customHeight="1"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34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</row>
    <row r="133" spans="5:104" ht="5.25" customHeight="1"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34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</row>
    <row r="134" spans="5:104" ht="5.25" customHeight="1"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34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</row>
    <row r="135" spans="5:104" ht="5.25" customHeight="1"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34"/>
      <c r="CL135" s="74"/>
      <c r="CM135" s="74"/>
      <c r="CN135" s="74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</row>
    <row r="136" spans="5:104" ht="5.25" customHeight="1"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34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</row>
    <row r="137" spans="5:104" ht="5.25" customHeight="1"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34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</row>
    <row r="138" spans="5:104" ht="5.25" customHeight="1"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34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</row>
    <row r="139" spans="5:104" ht="5.25" customHeight="1"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34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</row>
    <row r="140" spans="5:104" ht="5.25" customHeight="1"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34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</row>
    <row r="141" spans="5:104" ht="5.25" customHeight="1"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34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</row>
    <row r="142" spans="5:104" ht="5.25" customHeight="1"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34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</row>
    <row r="143" spans="5:104" ht="5.25" customHeight="1"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34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</row>
    <row r="144" spans="5:104" ht="5.25" customHeight="1"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34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</row>
    <row r="145" spans="5:104" ht="5.25" customHeight="1"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34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</row>
    <row r="146" spans="5:104" ht="5.25" customHeight="1"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34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</row>
    <row r="147" spans="5:104" ht="5.25" customHeight="1"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34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</row>
    <row r="148" spans="5:104" ht="5.25" customHeight="1"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</row>
    <row r="149" spans="5:104" ht="7.5" customHeight="1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</row>
    <row r="150" spans="5:104" ht="7.5" customHeight="1"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7"/>
      <c r="CM150" s="7"/>
      <c r="CN150" s="7"/>
      <c r="CO150" s="7"/>
      <c r="CP150" s="7"/>
      <c r="CQ150" s="7"/>
      <c r="CR150" s="7"/>
      <c r="CT150" s="7"/>
      <c r="CU150" s="7"/>
      <c r="CV150" s="7"/>
      <c r="CW150" s="7"/>
      <c r="CX150" s="7"/>
      <c r="CY150" s="7"/>
      <c r="CZ150" s="7"/>
    </row>
    <row r="151" spans="5:104" ht="7.5" customHeight="1"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P151" s="7"/>
      <c r="CQ151" s="7"/>
      <c r="CR151" s="7"/>
      <c r="CU151" s="7"/>
      <c r="CV151" s="7"/>
      <c r="CW151" s="7"/>
      <c r="CX151" s="7"/>
      <c r="CY151" s="7"/>
      <c r="CZ151" s="7"/>
    </row>
    <row r="152" spans="5:104" ht="7.5" customHeight="1"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P152" s="7"/>
      <c r="CQ152" s="7"/>
      <c r="CR152" s="7"/>
      <c r="CU152" s="7"/>
      <c r="CV152" s="7"/>
      <c r="CW152" s="7"/>
      <c r="CX152" s="7"/>
      <c r="CY152" s="7"/>
      <c r="CZ152" s="7"/>
    </row>
    <row r="153" spans="5:104" ht="7.5" customHeight="1"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U153" s="7"/>
      <c r="CV153" s="7"/>
      <c r="CW153" s="7"/>
      <c r="CX153" s="7"/>
      <c r="CY153" s="7"/>
      <c r="CZ153" s="7"/>
    </row>
    <row r="154" spans="5:104" ht="7.5" customHeight="1"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U154" s="7"/>
      <c r="CV154" s="7"/>
      <c r="CW154" s="7"/>
      <c r="CX154" s="7"/>
      <c r="CY154" s="7"/>
      <c r="CZ154" s="7"/>
    </row>
    <row r="155" spans="5:89" ht="7.5" customHeight="1"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</row>
    <row r="156" spans="5:89" ht="7.5" customHeight="1"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</row>
    <row r="157" spans="5:89" ht="7.5" customHeight="1"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</row>
    <row r="158" spans="5:89" ht="7.5" customHeight="1"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</row>
    <row r="159" spans="5:89" ht="7.5" customHeight="1"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</row>
    <row r="160" spans="5:89" ht="7.5" customHeight="1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</row>
    <row r="161" spans="5:89" ht="7.5" customHeight="1"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</row>
    <row r="162" spans="5:89" ht="7.5" customHeight="1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</row>
    <row r="163" spans="5:89" ht="7.5" customHeight="1"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</row>
    <row r="164" spans="5:89" ht="7.5" customHeight="1"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</row>
    <row r="165" spans="5:89" ht="7.5" customHeight="1"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</row>
    <row r="166" spans="5:89" ht="7.5" customHeight="1"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</row>
    <row r="167" spans="5:89" ht="7.5" customHeight="1"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</row>
    <row r="168" spans="5:89" ht="7.5" customHeight="1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</row>
    <row r="169" spans="5:89" ht="7.5" customHeight="1"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</row>
    <row r="170" spans="5:89" ht="7.5" customHeight="1"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</row>
    <row r="171" spans="5:89" ht="7.5" customHeight="1"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</row>
    <row r="172" spans="5:89" ht="7.5" customHeight="1"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</row>
    <row r="173" spans="5:89" ht="7.5" customHeight="1"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</row>
    <row r="174" spans="5:89" ht="7.5" customHeight="1"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</row>
    <row r="175" spans="5:89" ht="7.5" customHeight="1"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</row>
    <row r="176" spans="5:89" ht="7.5" customHeight="1"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</row>
    <row r="177" spans="5:89" ht="7.5" customHeight="1"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</row>
    <row r="178" spans="5:89" ht="7.5" customHeight="1"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</row>
    <row r="179" spans="5:89" ht="7.5" customHeight="1"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</row>
    <row r="180" spans="5:89" ht="7.5" customHeight="1"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</row>
    <row r="181" spans="5:89" ht="7.5" customHeight="1"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</row>
    <row r="182" spans="5:89" ht="7.5" customHeight="1"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</row>
    <row r="183" spans="5:89" ht="7.5" customHeight="1"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</row>
    <row r="184" spans="5:89" ht="7.5" customHeight="1"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</row>
    <row r="185" spans="5:89" ht="7.5" customHeight="1"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</row>
    <row r="186" spans="5:89" ht="7.5" customHeight="1"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</row>
    <row r="187" spans="5:89" ht="7.5" customHeight="1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</row>
    <row r="188" spans="5:89" ht="7.5" customHeight="1"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</row>
    <row r="189" spans="5:89" ht="7.5" customHeight="1"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</row>
    <row r="190" spans="5:89" ht="7.5" customHeight="1"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</row>
    <row r="191" spans="5:89" ht="7.5" customHeight="1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</row>
    <row r="192" spans="5:89" ht="7.5" customHeight="1"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</row>
    <row r="193" spans="5:89" ht="7.5" customHeight="1"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</row>
    <row r="194" spans="5:89" ht="7.5" customHeight="1"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</row>
    <row r="195" spans="5:89" ht="7.5" customHeight="1"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</row>
    <row r="196" spans="5:89" ht="7.5" customHeight="1"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</row>
    <row r="197" spans="5:89" ht="7.5" customHeight="1"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</row>
    <row r="198" spans="5:89" ht="7.5" customHeight="1"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</row>
    <row r="199" spans="5:89" ht="7.5" customHeight="1"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</row>
    <row r="200" spans="5:89" ht="7.5" customHeight="1"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</row>
    <row r="201" spans="5:89" ht="7.5" customHeight="1"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</row>
    <row r="202" spans="5:89" ht="7.5" customHeight="1"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</row>
    <row r="203" spans="5:89" ht="7.5" customHeight="1"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</row>
    <row r="204" spans="5:89" ht="7.5" customHeight="1"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</row>
    <row r="205" spans="5:89" ht="7.5" customHeight="1"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</row>
    <row r="206" spans="5:89" ht="7.5" customHeight="1"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</row>
    <row r="207" spans="5:89" ht="7.5" customHeight="1"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</row>
    <row r="208" spans="5:89" ht="7.5" customHeight="1"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</row>
    <row r="209" spans="5:89" ht="7.5" customHeight="1"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</row>
    <row r="210" spans="5:89" ht="7.5" customHeight="1"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</row>
    <row r="211" spans="5:89" ht="7.5" customHeight="1"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</row>
    <row r="212" spans="5:89" ht="7.5" customHeight="1"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</row>
    <row r="213" spans="5:89" ht="7.5" customHeight="1"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</row>
    <row r="214" spans="5:89" ht="7.5" customHeight="1"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</row>
    <row r="215" spans="5:89" ht="7.5" customHeight="1"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</row>
    <row r="216" spans="5:89" ht="7.5" customHeight="1"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</row>
    <row r="217" spans="5:89" ht="7.5" customHeight="1"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</row>
    <row r="218" spans="5:89" ht="7.5" customHeight="1"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</row>
    <row r="219" spans="5:89" ht="7.5" customHeight="1"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</row>
    <row r="220" spans="5:89" ht="7.5" customHeight="1"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</row>
    <row r="221" spans="5:89" ht="7.5" customHeight="1"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</row>
    <row r="222" spans="5:89" ht="7.5" customHeight="1"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</row>
    <row r="223" spans="5:89" ht="7.5" customHeight="1"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</row>
    <row r="224" spans="5:89" ht="7.5" customHeight="1"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</row>
    <row r="225" spans="5:89" ht="7.5" customHeight="1"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</row>
    <row r="226" spans="5:89" ht="7.5" customHeight="1"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</row>
    <row r="227" spans="5:89" ht="7.5" customHeight="1"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</row>
    <row r="228" spans="5:89" ht="7.5" customHeight="1"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</row>
    <row r="229" spans="5:89" ht="7.5" customHeight="1"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</row>
    <row r="230" spans="5:89" ht="7.5" customHeight="1"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</row>
    <row r="231" spans="5:89" ht="7.5" customHeight="1"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</row>
    <row r="232" spans="5:89" ht="7.5" customHeight="1"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</row>
    <row r="233" spans="5:89" ht="7.5" customHeight="1"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</row>
    <row r="234" spans="5:89" ht="7.5" customHeight="1"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</row>
    <row r="235" spans="5:89" ht="7.5" customHeight="1"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</row>
    <row r="236" spans="5:89" ht="7.5" customHeight="1"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</row>
    <row r="237" spans="5:89" ht="7.5" customHeight="1"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</row>
    <row r="238" spans="5:89" ht="7.5" customHeight="1"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</row>
    <row r="239" spans="5:89" ht="7.5" customHeight="1"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</row>
    <row r="240" spans="5:89" ht="7.5" customHeight="1"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</row>
    <row r="241" spans="5:89" ht="7.5" customHeight="1"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</row>
    <row r="242" spans="5:89" ht="7.5" customHeight="1"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</row>
    <row r="243" spans="5:89" ht="7.5" customHeight="1"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</row>
    <row r="244" spans="5:89" ht="7.5" customHeight="1"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</row>
    <row r="245" spans="5:89" ht="7.5" customHeight="1"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</row>
    <row r="246" spans="5:89" ht="7.5" customHeight="1"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</row>
    <row r="247" spans="5:89" ht="7.5" customHeight="1"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</row>
    <row r="248" spans="5:89" ht="7.5" customHeight="1"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</row>
    <row r="249" spans="5:89" ht="7.5" customHeight="1"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</row>
    <row r="250" spans="5:89" ht="7.5" customHeight="1"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</row>
    <row r="251" spans="5:89" ht="7.5" customHeight="1"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</row>
    <row r="252" spans="5:89" ht="7.5" customHeight="1"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</row>
    <row r="253" spans="5:89" ht="7.5" customHeight="1"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</row>
    <row r="254" spans="5:89" ht="7.5" customHeight="1"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</row>
    <row r="255" spans="5:89" ht="7.5" customHeight="1"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</row>
    <row r="256" spans="5:89" ht="7.5" customHeight="1"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</row>
    <row r="257" spans="5:89" ht="7.5" customHeight="1"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</row>
    <row r="258" spans="5:89" ht="7.5" customHeight="1"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</row>
    <row r="259" spans="5:89" ht="7.5" customHeight="1"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</row>
    <row r="260" spans="5:89" ht="7.5" customHeight="1"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</row>
    <row r="261" spans="5:89" ht="7.5" customHeight="1"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</row>
    <row r="262" spans="5:89" ht="7.5" customHeight="1"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</row>
    <row r="263" spans="5:89" ht="7.5" customHeight="1"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</row>
    <row r="264" spans="5:89" ht="7.5" customHeight="1"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</row>
    <row r="265" spans="5:89" ht="7.5" customHeight="1"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</row>
    <row r="266" spans="5:89" ht="7.5" customHeight="1"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</row>
    <row r="267" spans="5:89" ht="7.5" customHeight="1"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</row>
    <row r="268" spans="5:89" ht="7.5" customHeight="1"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</row>
    <row r="269" spans="5:89" ht="7.5" customHeight="1"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</row>
    <row r="270" spans="5:89" ht="7.5" customHeight="1"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</row>
    <row r="271" spans="5:89" ht="7.5" customHeight="1"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</row>
    <row r="272" spans="5:89" ht="7.5" customHeight="1"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</row>
    <row r="273" spans="5:89" ht="7.5" customHeight="1"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</row>
    <row r="274" spans="5:89" ht="7.5" customHeight="1"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</row>
    <row r="275" spans="5:89" ht="7.5" customHeight="1"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</row>
    <row r="276" spans="5:89" ht="7.5" customHeight="1"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</row>
    <row r="277" spans="5:89" ht="7.5" customHeight="1"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</row>
    <row r="278" spans="5:89" ht="7.5" customHeight="1"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</row>
    <row r="279" spans="5:89" ht="7.5" customHeight="1"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</row>
    <row r="280" spans="5:89" ht="7.5" customHeight="1"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</row>
    <row r="281" spans="5:89" ht="7.5" customHeight="1"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</row>
    <row r="282" spans="5:89" ht="7.5" customHeight="1"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</row>
    <row r="283" spans="5:89" ht="7.5" customHeight="1"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</row>
    <row r="284" spans="5:89" ht="7.5" customHeight="1"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</row>
    <row r="285" spans="5:89" ht="7.5" customHeight="1"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</row>
    <row r="286" spans="5:89" ht="7.5" customHeight="1"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</row>
    <row r="287" spans="5:89" ht="7.5" customHeight="1"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</row>
    <row r="288" spans="5:89" ht="7.5" customHeight="1"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</row>
    <row r="289" spans="5:89" ht="7.5" customHeight="1"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</row>
    <row r="290" spans="5:89" ht="7.5" customHeight="1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</row>
    <row r="291" spans="5:89" ht="7.5" customHeight="1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</row>
    <row r="292" spans="5:89" ht="7.5" customHeight="1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</row>
    <row r="293" spans="5:89" ht="7.5" customHeight="1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</row>
    <row r="294" spans="5:89" ht="7.5" customHeight="1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</row>
    <row r="295" spans="5:89" ht="7.5" customHeight="1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</row>
    <row r="296" spans="5:89" ht="7.5" customHeight="1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</row>
    <row r="297" spans="5:89" ht="7.5" customHeight="1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</row>
    <row r="298" spans="5:89" ht="7.5" customHeight="1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</row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</sheetData>
  <sheetProtection password="E90D" sheet="1" formatCells="0"/>
  <mergeCells count="247">
    <mergeCell ref="H110:W112"/>
    <mergeCell ref="H113:W115"/>
    <mergeCell ref="H116:W118"/>
    <mergeCell ref="H119:W121"/>
    <mergeCell ref="BP68:BS69"/>
    <mergeCell ref="BT68:BV69"/>
    <mergeCell ref="AQ69:AW70"/>
    <mergeCell ref="BW61:CA62"/>
    <mergeCell ref="BN68:BO69"/>
    <mergeCell ref="AQ67:AW68"/>
    <mergeCell ref="AX67:BF68"/>
    <mergeCell ref="BH68:BK69"/>
    <mergeCell ref="BL68:BM69"/>
    <mergeCell ref="AQ10:AV11"/>
    <mergeCell ref="AW10:BA11"/>
    <mergeCell ref="G61:L70"/>
    <mergeCell ref="E61:F70"/>
    <mergeCell ref="AX69:BF70"/>
    <mergeCell ref="CG63:CK70"/>
    <mergeCell ref="CB63:CF70"/>
    <mergeCell ref="X63:AJ70"/>
    <mergeCell ref="M63:W70"/>
    <mergeCell ref="AK67:AP70"/>
    <mergeCell ref="BJ12:BM13"/>
    <mergeCell ref="AQ12:AV13"/>
    <mergeCell ref="BQ5:BS6"/>
    <mergeCell ref="AW12:BF13"/>
    <mergeCell ref="AW8:BA9"/>
    <mergeCell ref="BB8:BF9"/>
    <mergeCell ref="AX5:BF6"/>
    <mergeCell ref="AL5:AW6"/>
    <mergeCell ref="BN10:CK11"/>
    <mergeCell ref="BB10:BF11"/>
    <mergeCell ref="AT43:BD44"/>
    <mergeCell ref="AK43:AQ44"/>
    <mergeCell ref="X17:AJ21"/>
    <mergeCell ref="AK17:BG21"/>
    <mergeCell ref="CG19:CK21"/>
    <mergeCell ref="BG5:BP6"/>
    <mergeCell ref="AA5:AK6"/>
    <mergeCell ref="AQ8:AV9"/>
    <mergeCell ref="BO14:BV15"/>
    <mergeCell ref="Q10:AN11"/>
    <mergeCell ref="BW35:CA38"/>
    <mergeCell ref="AL32:AO33"/>
    <mergeCell ref="BI32:BS33"/>
    <mergeCell ref="BW14:CH15"/>
    <mergeCell ref="AP26:BB27"/>
    <mergeCell ref="BH22:BJ24"/>
    <mergeCell ref="CB19:CF21"/>
    <mergeCell ref="BW19:CA21"/>
    <mergeCell ref="BH17:BV21"/>
    <mergeCell ref="AK29:BG31"/>
    <mergeCell ref="BE43:BG44"/>
    <mergeCell ref="CB39:CF44"/>
    <mergeCell ref="CG39:CK44"/>
    <mergeCell ref="BW48:CA52"/>
    <mergeCell ref="BJ49:BO51"/>
    <mergeCell ref="CB53:CF56"/>
    <mergeCell ref="CB48:CF52"/>
    <mergeCell ref="CB45:CF47"/>
    <mergeCell ref="E113:G115"/>
    <mergeCell ref="H106:W109"/>
    <mergeCell ref="BH113:CC115"/>
    <mergeCell ref="BH35:BV38"/>
    <mergeCell ref="AK35:BG38"/>
    <mergeCell ref="X83:AJ86"/>
    <mergeCell ref="AR43:AS44"/>
    <mergeCell ref="BW53:CA56"/>
    <mergeCell ref="BL52:BS52"/>
    <mergeCell ref="BW45:CA47"/>
    <mergeCell ref="E119:G121"/>
    <mergeCell ref="CD116:CK118"/>
    <mergeCell ref="E116:G118"/>
    <mergeCell ref="BH110:CC112"/>
    <mergeCell ref="CD110:CK112"/>
    <mergeCell ref="CD113:CK115"/>
    <mergeCell ref="AK119:BG121"/>
    <mergeCell ref="AK116:BG118"/>
    <mergeCell ref="BH116:CC118"/>
    <mergeCell ref="X110:AJ112"/>
    <mergeCell ref="CD119:CK121"/>
    <mergeCell ref="AK106:BG109"/>
    <mergeCell ref="BH106:CC109"/>
    <mergeCell ref="CD106:CK107"/>
    <mergeCell ref="CD108:CK109"/>
    <mergeCell ref="X113:AJ115"/>
    <mergeCell ref="AK113:BG115"/>
    <mergeCell ref="X119:AJ121"/>
    <mergeCell ref="BH119:CC121"/>
    <mergeCell ref="X116:AJ118"/>
    <mergeCell ref="X71:AJ76"/>
    <mergeCell ref="AK71:BG73"/>
    <mergeCell ref="BW92:CA98"/>
    <mergeCell ref="BS93:BU94"/>
    <mergeCell ref="BN93:BR94"/>
    <mergeCell ref="BN92:BR92"/>
    <mergeCell ref="AK77:BG79"/>
    <mergeCell ref="AK80:BG82"/>
    <mergeCell ref="X77:AJ82"/>
    <mergeCell ref="X35:AJ44"/>
    <mergeCell ref="M35:W44"/>
    <mergeCell ref="BW39:CA44"/>
    <mergeCell ref="AK39:BG42"/>
    <mergeCell ref="E106:G109"/>
    <mergeCell ref="M45:W47"/>
    <mergeCell ref="BH45:BV47"/>
    <mergeCell ref="M61:W62"/>
    <mergeCell ref="X106:AJ109"/>
    <mergeCell ref="BW87:CA91"/>
    <mergeCell ref="CG61:CK62"/>
    <mergeCell ref="CB61:CF62"/>
    <mergeCell ref="BH64:BK65"/>
    <mergeCell ref="BL64:BM65"/>
    <mergeCell ref="BN64:BO65"/>
    <mergeCell ref="E110:G112"/>
    <mergeCell ref="BH87:BV91"/>
    <mergeCell ref="AK63:BG66"/>
    <mergeCell ref="BH83:BU86"/>
    <mergeCell ref="E99:CK102"/>
    <mergeCell ref="BJ58:BQ59"/>
    <mergeCell ref="AK110:BG112"/>
    <mergeCell ref="CB57:CF60"/>
    <mergeCell ref="BW74:CA76"/>
    <mergeCell ref="CB71:CF73"/>
    <mergeCell ref="BH71:BV73"/>
    <mergeCell ref="BR58:BT59"/>
    <mergeCell ref="CB92:CF98"/>
    <mergeCell ref="AK83:BG86"/>
    <mergeCell ref="BW63:CA70"/>
    <mergeCell ref="BN98:BR98"/>
    <mergeCell ref="AK87:BG91"/>
    <mergeCell ref="M87:W91"/>
    <mergeCell ref="X87:AJ91"/>
    <mergeCell ref="CG53:CK56"/>
    <mergeCell ref="BW57:CA60"/>
    <mergeCell ref="CG57:CK60"/>
    <mergeCell ref="BT64:BV65"/>
    <mergeCell ref="M83:W86"/>
    <mergeCell ref="CG83:CK86"/>
    <mergeCell ref="CG87:CK91"/>
    <mergeCell ref="AU95:AZ96"/>
    <mergeCell ref="AK92:BG94"/>
    <mergeCell ref="CB87:CF91"/>
    <mergeCell ref="CB83:CF86"/>
    <mergeCell ref="BW83:CA86"/>
    <mergeCell ref="BS96:BU97"/>
    <mergeCell ref="AK61:BG62"/>
    <mergeCell ref="AK57:BG58"/>
    <mergeCell ref="BP64:BS65"/>
    <mergeCell ref="BH61:BV62"/>
    <mergeCell ref="X61:AJ62"/>
    <mergeCell ref="E3:CK4"/>
    <mergeCell ref="F10:O11"/>
    <mergeCell ref="P10:P11"/>
    <mergeCell ref="F12:O13"/>
    <mergeCell ref="Q12:AN13"/>
    <mergeCell ref="AK22:BG24"/>
    <mergeCell ref="CG92:CK98"/>
    <mergeCell ref="BN95:BR95"/>
    <mergeCell ref="X53:AJ56"/>
    <mergeCell ref="X57:AJ60"/>
    <mergeCell ref="BH96:BM97"/>
    <mergeCell ref="BH93:BM94"/>
    <mergeCell ref="BH53:BV56"/>
    <mergeCell ref="CB74:CF76"/>
    <mergeCell ref="X22:AJ34"/>
    <mergeCell ref="E103:L105"/>
    <mergeCell ref="AK74:BG76"/>
    <mergeCell ref="X92:AJ98"/>
    <mergeCell ref="AP95:AT96"/>
    <mergeCell ref="BN96:BR97"/>
    <mergeCell ref="E71:F76"/>
    <mergeCell ref="G71:L76"/>
    <mergeCell ref="M71:W73"/>
    <mergeCell ref="BH74:BV76"/>
    <mergeCell ref="M92:W98"/>
    <mergeCell ref="M74:W76"/>
    <mergeCell ref="CI14:CK15"/>
    <mergeCell ref="AL26:AO27"/>
    <mergeCell ref="BI26:BS27"/>
    <mergeCell ref="BW17:CK18"/>
    <mergeCell ref="M53:W56"/>
    <mergeCell ref="AK53:BG54"/>
    <mergeCell ref="AK55:BG56"/>
    <mergeCell ref="AP32:BB33"/>
    <mergeCell ref="AS49:AV51"/>
    <mergeCell ref="P12:P13"/>
    <mergeCell ref="E17:L21"/>
    <mergeCell ref="M17:W21"/>
    <mergeCell ref="E53:F60"/>
    <mergeCell ref="G53:L60"/>
    <mergeCell ref="G45:L52"/>
    <mergeCell ref="M57:W60"/>
    <mergeCell ref="M22:W34"/>
    <mergeCell ref="G22:L44"/>
    <mergeCell ref="E22:F44"/>
    <mergeCell ref="E45:F52"/>
    <mergeCell ref="BC59:BF60"/>
    <mergeCell ref="AQ59:BB60"/>
    <mergeCell ref="X45:AJ47"/>
    <mergeCell ref="AK45:BG47"/>
    <mergeCell ref="X48:AJ52"/>
    <mergeCell ref="AW49:BG51"/>
    <mergeCell ref="AL59:AP60"/>
    <mergeCell ref="AN49:AR51"/>
    <mergeCell ref="M48:W52"/>
    <mergeCell ref="CG74:CK76"/>
    <mergeCell ref="CG48:CK52"/>
    <mergeCell ref="CL48:CO52"/>
    <mergeCell ref="BW22:CA34"/>
    <mergeCell ref="CB22:CF34"/>
    <mergeCell ref="CG22:CK34"/>
    <mergeCell ref="CG35:CK38"/>
    <mergeCell ref="CB35:CF38"/>
    <mergeCell ref="BW71:CA73"/>
    <mergeCell ref="CG45:CK47"/>
    <mergeCell ref="BH29:BJ31"/>
    <mergeCell ref="CL22:CO34"/>
    <mergeCell ref="CL35:CO38"/>
    <mergeCell ref="CL39:CO44"/>
    <mergeCell ref="CL45:CO47"/>
    <mergeCell ref="CG71:CK73"/>
    <mergeCell ref="BK22:BV24"/>
    <mergeCell ref="BK29:BV31"/>
    <mergeCell ref="BP49:BU51"/>
    <mergeCell ref="BH39:BV44"/>
    <mergeCell ref="CL87:CO91"/>
    <mergeCell ref="CL92:CO98"/>
    <mergeCell ref="CL17:CO21"/>
    <mergeCell ref="BA95:BC96"/>
    <mergeCell ref="CL53:CO56"/>
    <mergeCell ref="CL57:CO60"/>
    <mergeCell ref="CL61:CO62"/>
    <mergeCell ref="CL63:CO70"/>
    <mergeCell ref="CL71:CO73"/>
    <mergeCell ref="CL74:CO76"/>
    <mergeCell ref="M77:W82"/>
    <mergeCell ref="G77:L98"/>
    <mergeCell ref="E77:F98"/>
    <mergeCell ref="CL77:CO82"/>
    <mergeCell ref="CG77:CK82"/>
    <mergeCell ref="CB77:CF82"/>
    <mergeCell ref="BW77:CA82"/>
    <mergeCell ref="BJ79:BQ80"/>
    <mergeCell ref="BR79:BT80"/>
    <mergeCell ref="CL83:CO86"/>
  </mergeCells>
  <conditionalFormatting sqref="AU95:AZ96">
    <cfRule type="cellIs" priority="1" dxfId="1" operator="equal" stopIfTrue="1">
      <formula>"設定無"</formula>
    </cfRule>
  </conditionalFormatting>
  <dataValidations count="15">
    <dataValidation type="list" allowBlank="1" showInputMessage="1" showErrorMessage="1" sqref="BV83:BV86">
      <formula1>$DB$13:$DB$19</formula1>
    </dataValidation>
    <dataValidation allowBlank="1" showInputMessage="1" showErrorMessage="1" imeMode="off" sqref="BF14:BG15 BB14:BC15 BN93:BR94 BN96:BR97 Q12:AN13 Q16:AN16 Q14"/>
    <dataValidation type="list" allowBlank="1" showInputMessage="1" showErrorMessage="1" sqref="DA38">
      <formula1>$DA$36:$DA$38</formula1>
    </dataValidation>
    <dataValidation allowBlank="1" showInputMessage="1" showErrorMessage="1" imeMode="halfKatakana" sqref="P12 P10"/>
    <dataValidation type="list" allowBlank="1" showInputMessage="1" showErrorMessage="1" sqref="BM11 BG9">
      <formula1>'GeN2-P07A'!#REF!</formula1>
    </dataValidation>
    <dataValidation type="list" allowBlank="1" showInputMessage="1" showErrorMessage="1" sqref="AW10:BA11">
      <formula1>$DA$26:$DA$33</formula1>
    </dataValidation>
    <dataValidation type="list" allowBlank="1" showInputMessage="1" showErrorMessage="1" sqref="AW8:BA9">
      <formula1>$CZ$26:$CZ$36</formula1>
    </dataValidation>
    <dataValidation type="list" allowBlank="1" showInputMessage="1" showErrorMessage="1" sqref="BW53:CA56 CG53:CK56 BW83:CA91 CG83:CK91 BW35:CA47 CG35:CK47 BW61 CG61 CG71:CK76 BW71:CA76">
      <formula1>$CU$26:$CU$29</formula1>
    </dataValidation>
    <dataValidation type="list" allowBlank="1" showInputMessage="1" showErrorMessage="1" sqref="AL5:AW6">
      <formula1>$DC$26:$DC$38</formula1>
    </dataValidation>
    <dataValidation type="list" allowBlank="1" showInputMessage="1" showErrorMessage="1" sqref="AW16:BF16">
      <formula1>$DA$63:$DA$69</formula1>
    </dataValidation>
    <dataValidation type="list" allowBlank="1" showInputMessage="1" showErrorMessage="1" sqref="AW12:BF13">
      <formula1>$DA$61:$DA$69</formula1>
    </dataValidation>
    <dataValidation type="list" allowBlank="1" showInputMessage="1" showErrorMessage="1" imeMode="off" sqref="AZ14:BA15">
      <formula1>$CW$26:$CW$59</formula1>
    </dataValidation>
    <dataValidation type="list" allowBlank="1" showInputMessage="1" showErrorMessage="1" imeMode="off" sqref="BH14:BI15">
      <formula1>$CY$26:$CY$58</formula1>
    </dataValidation>
    <dataValidation type="list" allowBlank="1" showInputMessage="1" showErrorMessage="1" imeMode="off" sqref="BD14:BE15">
      <formula1>$CX$26:$CX$39</formula1>
    </dataValidation>
    <dataValidation type="list" allowBlank="1" showInputMessage="1" showErrorMessage="1" sqref="AW14:AY15">
      <formula1>$CV$26:$CV$30</formula1>
    </dataValidation>
  </dataValidations>
  <printOptions horizontalCentered="1"/>
  <pageMargins left="0.1968503937007874" right="0.1968503937007874" top="0.1968503937007874" bottom="0.1968503937007874" header="0.5118110236220472" footer="0.1968503937007874"/>
  <pageSetup horizontalDpi="600" verticalDpi="600" orientation="portrait" paperSize="9" scale="88" r:id="rId4"/>
  <headerFooter alignWithMargins="0">
    <oddFooter>&amp;C版権所有：日本オーチス・エレベータ株式会社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2020-12-11T01:17:04Z</cp:lastPrinted>
  <dcterms:created xsi:type="dcterms:W3CDTF">2009-08-17T04:44:12Z</dcterms:created>
  <dcterms:modified xsi:type="dcterms:W3CDTF">2024-01-30T16:26:34Z</dcterms:modified>
  <cp:category/>
  <cp:version/>
  <cp:contentType/>
  <cp:contentStatus/>
</cp:coreProperties>
</file>