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tk\OneDrive - Otis Elevator\デスクトップ\Digital Inspection_個人フォルダ\UCMPシート見直し\●P08A\"/>
    </mc:Choice>
  </mc:AlternateContent>
  <xr:revisionPtr revIDLastSave="3" documentId="8_{FD137BC5-5C90-490F-A050-F1B018826919}" xr6:coauthVersionLast="45" xr6:coauthVersionMax="45" xr10:uidLastSave="{C3C89856-1824-4403-9D2E-E448CBF6532C}"/>
  <bookViews>
    <workbookView xWindow="20370" yWindow="-120" windowWidth="20730" windowHeight="11160" tabRatio="854" xr2:uid="{00000000-000D-0000-FFFF-FFFF00000000}"/>
  </bookViews>
  <sheets>
    <sheet name="GeN2-P08A" sheetId="51" r:id="rId1"/>
  </sheets>
  <definedNames>
    <definedName name="_xlnm.Print_Area" localSheetId="0">'GeN2-P08A'!$E$3:$CK$122</definedName>
    <definedName name="_xlnm.Print_Titles" localSheetId="0">'GeN2-P08A'!$3:$19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22" i="51" l="1"/>
  <c r="DE41" i="51" l="1"/>
  <c r="DF41" i="51" s="1"/>
  <c r="DE40" i="51"/>
  <c r="DF40" i="51" s="1"/>
  <c r="DD40" i="51"/>
  <c r="AP32" i="51"/>
  <c r="DD41" i="51" s="1"/>
  <c r="CU63" i="51"/>
  <c r="CG77" i="51"/>
  <c r="CV93" i="51"/>
  <c r="CU93" i="51"/>
  <c r="CW93" i="51" s="1"/>
  <c r="CT93" i="51"/>
  <c r="BW92" i="51"/>
  <c r="CB77" i="51"/>
  <c r="BW77" i="51"/>
  <c r="CU59" i="51"/>
  <c r="CU58" i="51"/>
  <c r="CT58" i="51"/>
  <c r="CV58" i="51"/>
  <c r="CG63" i="51" s="1"/>
  <c r="CT59" i="51"/>
  <c r="AQ59" i="51"/>
  <c r="AS49" i="51"/>
  <c r="AT43" i="51"/>
  <c r="BG5" i="51"/>
  <c r="BH29" i="51"/>
  <c r="BH22" i="51"/>
  <c r="CG48" i="51"/>
  <c r="CG57" i="51"/>
  <c r="BW57" i="51"/>
  <c r="BW48" i="51"/>
  <c r="CG92" i="51"/>
  <c r="CV59" i="51"/>
  <c r="DF42" i="51"/>
  <c r="CU64" i="51" l="1"/>
  <c r="BW22" i="51"/>
  <c r="BW63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Takashi Ichinowatari</author>
    <author>UTC SOE User</author>
  </authors>
  <commentList>
    <comment ref="R1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書式設定変更可
折り返し位置は調整ください</t>
        </r>
      </text>
    </comment>
    <comment ref="BW1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手動にて記入</t>
        </r>
      </text>
    </comment>
    <comment ref="X22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基盤の型式若しくはプログラムバージョンを目視又は保守ツールにて確認する
</t>
        </r>
      </text>
    </comment>
    <comment ref="AP26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ソフトのVer.を選択する。
31671BAA
31671CAA</t>
        </r>
      </text>
    </comment>
    <comment ref="BI26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基盤に記入されている型番を記載する</t>
        </r>
      </text>
    </comment>
    <comment ref="BI32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保守ツールを用いてプログラムVer.を確認する。
</t>
        </r>
      </text>
    </comment>
    <comment ref="BJ58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測定値を記入</t>
        </r>
      </text>
    </comment>
    <comment ref="BJ79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実測値を記入</t>
        </r>
      </text>
    </comment>
    <comment ref="BN93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今回の測定距離を記載する。</t>
        </r>
      </text>
    </comment>
    <comment ref="BN96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知りえる最も直近の数値を記入する。</t>
        </r>
      </text>
    </comment>
    <comment ref="AR9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制御盤記載の規定距離を記入する。
</t>
        </r>
      </text>
    </comment>
  </commentList>
</comments>
</file>

<file path=xl/sharedStrings.xml><?xml version="1.0" encoding="utf-8"?>
<sst xmlns="http://schemas.openxmlformats.org/spreadsheetml/2006/main" count="188" uniqueCount="149">
  <si>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</si>
  <si>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</si>
  <si>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部品</t>
    <rPh sb="0" eb="2">
      <t>ブヒン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</si>
  <si>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</si>
  <si>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</si>
  <si>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</si>
  <si>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</si>
  <si>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</si>
  <si>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</si>
  <si>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</si>
  <si>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つま先
保護板</t>
    <rPh sb="2" eb="3">
      <t>サキ</t>
    </rPh>
    <rPh sb="4" eb="6">
      <t>ホゴ</t>
    </rPh>
    <rPh sb="6" eb="7">
      <t>バン</t>
    </rPh>
    <phoneticPr fontId="20"/>
  </si>
  <si>
    <t>特定距離
感知装置</t>
    <rPh sb="0" eb="2">
      <t>トクテイ</t>
    </rPh>
    <rPh sb="2" eb="4">
      <t>キョリ</t>
    </rPh>
    <rPh sb="5" eb="7">
      <t>カンチ</t>
    </rPh>
    <rPh sb="7" eb="9">
      <t>ソウチ</t>
    </rPh>
    <phoneticPr fontId="20"/>
  </si>
  <si>
    <t>規定部品の
交換基準</t>
    <rPh sb="0" eb="2">
      <t>キテイ</t>
    </rPh>
    <rPh sb="2" eb="4">
      <t>ブヒン</t>
    </rPh>
    <rPh sb="6" eb="8">
      <t>コウカン</t>
    </rPh>
    <rPh sb="8" eb="10">
      <t>キジュン</t>
    </rPh>
    <phoneticPr fontId="20"/>
  </si>
  <si>
    <t>ﾊﾟｯﾄﾞの厚さの状況</t>
    <rPh sb="6" eb="7">
      <t>アツ</t>
    </rPh>
    <rPh sb="9" eb="11">
      <t>ジョウキョウ</t>
    </rPh>
    <phoneticPr fontId="20"/>
  </si>
  <si>
    <t>ﾊﾟｯﾄﾞの状況</t>
    <rPh sb="6" eb="8">
      <t>ジョウキョウ</t>
    </rPh>
    <phoneticPr fontId="20"/>
  </si>
  <si>
    <t>制動力の状況</t>
    <rPh sb="0" eb="2">
      <t>セイドウ</t>
    </rPh>
    <rPh sb="2" eb="3">
      <t>リョク</t>
    </rPh>
    <rPh sb="4" eb="6">
      <t>ジョウキョウ</t>
    </rPh>
    <phoneticPr fontId="20"/>
  </si>
  <si>
    <t>目視及び触診により
確認する｡</t>
    <rPh sb="0" eb="2">
      <t>モクシ</t>
    </rPh>
    <rPh sb="2" eb="3">
      <t>オヨ</t>
    </rPh>
    <rPh sb="4" eb="6">
      <t>ショクシン</t>
    </rPh>
    <rPh sb="10" eb="12">
      <t>カクニン</t>
    </rPh>
    <phoneticPr fontId="20"/>
  </si>
  <si>
    <t>動作確認</t>
    <rPh sb="0" eb="2">
      <t>ドウサ</t>
    </rPh>
    <rPh sb="2" eb="4">
      <t>カクニン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</si>
  <si>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</si>
  <si>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</si>
  <si>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</si>
  <si>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かご床面からつま先
保護板直線部までの
長さを測定する｡</t>
    <rPh sb="2" eb="3">
      <t>ユカ</t>
    </rPh>
    <rPh sb="3" eb="4">
      <t>メン</t>
    </rPh>
    <rPh sb="8" eb="9">
      <t>サキ</t>
    </rPh>
    <rPh sb="10" eb="12">
      <t>ホゴ</t>
    </rPh>
    <rPh sb="12" eb="13">
      <t>イタ</t>
    </rPh>
    <rPh sb="13" eb="15">
      <t>チョクセン</t>
    </rPh>
    <rPh sb="15" eb="16">
      <t>ブ</t>
    </rPh>
    <rPh sb="20" eb="21">
      <t>ナガ</t>
    </rPh>
    <rPh sb="23" eb="25">
      <t>ソクテイ</t>
    </rPh>
    <phoneticPr fontId="20"/>
  </si>
  <si>
    <t>(2)</t>
  </si>
  <si>
    <t>規定部品の形式</t>
    <rPh sb="0" eb="2">
      <t>キテイ</t>
    </rPh>
    <rPh sb="2" eb="4">
      <t>ブヒン</t>
    </rPh>
    <rPh sb="5" eb="7">
      <t>ケイシキ</t>
    </rPh>
    <phoneticPr fontId="20"/>
  </si>
  <si>
    <t>昇降機番号 :</t>
    <rPh sb="0" eb="3">
      <t>ショウコウキ</t>
    </rPh>
    <rPh sb="3" eb="5">
      <t>バンゴウ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</si>
  <si>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</si>
  <si>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</si>
  <si>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規定値 :</t>
    <rPh sb="0" eb="2">
      <t>キテイ</t>
    </rPh>
    <rPh sb="2" eb="3">
      <t>チ</t>
    </rPh>
    <phoneticPr fontId="20"/>
  </si>
  <si>
    <t>(1)</t>
    <phoneticPr fontId="20"/>
  </si>
  <si>
    <t>(4)</t>
    <phoneticPr fontId="20"/>
  </si>
  <si>
    <t>(5)</t>
    <phoneticPr fontId="20"/>
  </si>
  <si>
    <t>mm</t>
    <phoneticPr fontId="20"/>
  </si>
  <si>
    <t>(3)</t>
    <phoneticPr fontId="20"/>
  </si>
  <si>
    <t>号機</t>
    <rPh sb="0" eb="2">
      <t>ゴウキ</t>
    </rPh>
    <phoneticPr fontId="20"/>
  </si>
  <si>
    <t>ﾌﾟﾛｸﾞﾗﾑﾊﾞｰｼﾞｮﾝ</t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</si>
  <si>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</si>
  <si>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規定部品の形式が適正なものでないこと｡</t>
    <rPh sb="0" eb="2">
      <t>キテイ</t>
    </rPh>
    <rPh sb="2" eb="4">
      <t>ブヒン</t>
    </rPh>
    <rPh sb="5" eb="7">
      <t>ケイシキ</t>
    </rPh>
    <rPh sb="8" eb="10">
      <t>テキセイ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</si>
  <si>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</si>
  <si>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mm</t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</si>
  <si>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</si>
  <si>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ﾌﾞﾚｰｷ開放時及び締結時の動作感知装置の接点信号を確認する。</t>
    <rPh sb="5" eb="7">
      <t>カイホウ</t>
    </rPh>
    <rPh sb="7" eb="8">
      <t>ジ</t>
    </rPh>
    <rPh sb="8" eb="9">
      <t>オヨ</t>
    </rPh>
    <rPh sb="10" eb="12">
      <t>テイケツ</t>
    </rPh>
    <rPh sb="12" eb="13">
      <t>ジ</t>
    </rPh>
    <rPh sb="14" eb="16">
      <t>ドウサ</t>
    </rPh>
    <rPh sb="16" eb="18">
      <t>カンチ</t>
    </rPh>
    <rPh sb="18" eb="20">
      <t>ソウチ</t>
    </rPh>
    <rPh sb="21" eb="23">
      <t>セッテン</t>
    </rPh>
    <rPh sb="23" eb="25">
      <t>シンゴウ</t>
    </rPh>
    <rPh sb="26" eb="28">
      <t>カクニン</t>
    </rPh>
    <phoneticPr fontId="20"/>
  </si>
  <si>
    <t>ﾌﾞﾚｰｷの開閉と接点信号が一致していないこと。</t>
    <rPh sb="6" eb="8">
      <t>カイヘイ</t>
    </rPh>
    <rPh sb="9" eb="11">
      <t>セッテン</t>
    </rPh>
    <rPh sb="11" eb="13">
      <t>シンゴウ</t>
    </rPh>
    <rPh sb="14" eb="16">
      <t>イッチ</t>
    </rPh>
    <phoneticPr fontId="20"/>
  </si>
  <si>
    <t>要重点点検</t>
    <rPh sb="0" eb="1">
      <t>ヨウ</t>
    </rPh>
    <rPh sb="1" eb="3">
      <t>ジュウテン</t>
    </rPh>
    <rPh sb="3" eb="5">
      <t>テンケン</t>
    </rPh>
    <phoneticPr fontId="20"/>
  </si>
  <si>
    <t>ﾊﾟｯﾄﾞに欠損､割れがあること。又は剥離していること｡</t>
    <rPh sb="6" eb="8">
      <t>ケッソン</t>
    </rPh>
    <rPh sb="9" eb="10">
      <t>ワ</t>
    </rPh>
    <rPh sb="17" eb="18">
      <t>マタ</t>
    </rPh>
    <rPh sb="19" eb="21">
      <t>ハクリ</t>
    </rPh>
    <phoneticPr fontId="20"/>
  </si>
  <si>
    <t>巻上機</t>
    <rPh sb="0" eb="2">
      <t>マキアゲ</t>
    </rPh>
    <rPh sb="2" eb="3">
      <t>キ</t>
    </rPh>
    <phoneticPr fontId="20"/>
  </si>
  <si>
    <t>油排出場所の油の流出状況</t>
    <rPh sb="0" eb="1">
      <t>アブラ</t>
    </rPh>
    <rPh sb="1" eb="3">
      <t>ハイシュツ</t>
    </rPh>
    <rPh sb="3" eb="5">
      <t>バショ</t>
    </rPh>
    <rPh sb="6" eb="7">
      <t>アブラ</t>
    </rPh>
    <rPh sb="8" eb="10">
      <t>リュウシュツ</t>
    </rPh>
    <rPh sb="10" eb="12">
      <t>ジョウキョウ</t>
    </rPh>
    <phoneticPr fontId="20"/>
  </si>
  <si>
    <t>ー</t>
    <phoneticPr fontId="20"/>
  </si>
  <si>
    <t>ー</t>
    <phoneticPr fontId="20"/>
  </si>
  <si>
    <t>制動面に油が付着していること。</t>
    <rPh sb="0" eb="2">
      <t>セイドウ</t>
    </rPh>
    <rPh sb="2" eb="3">
      <t>メン</t>
    </rPh>
    <rPh sb="4" eb="5">
      <t>アブラ</t>
    </rPh>
    <rPh sb="6" eb="8">
      <t>フチャク</t>
    </rPh>
    <phoneticPr fontId="20"/>
  </si>
  <si>
    <t>制動面の油の流出状況</t>
    <rPh sb="0" eb="2">
      <t>セイドウ</t>
    </rPh>
    <rPh sb="2" eb="3">
      <t>メン</t>
    </rPh>
    <rPh sb="4" eb="5">
      <t>アブラ</t>
    </rPh>
    <rPh sb="6" eb="8">
      <t>リュウシュツ</t>
    </rPh>
    <rPh sb="8" eb="10">
      <t>ジョウキョウ</t>
    </rPh>
    <phoneticPr fontId="20"/>
  </si>
  <si>
    <t>過度の変形があること。</t>
    <rPh sb="0" eb="2">
      <t>カド</t>
    </rPh>
    <rPh sb="3" eb="5">
      <t>ヘンケイ</t>
    </rPh>
    <phoneticPr fontId="20"/>
  </si>
  <si>
    <t>型式</t>
    <rPh sb="0" eb="2">
      <t>カタシキ</t>
    </rPh>
    <phoneticPr fontId="20"/>
  </si>
  <si>
    <t>作動の状況</t>
    <rPh sb="0" eb="2">
      <t>サドウ</t>
    </rPh>
    <rPh sb="3" eb="5">
      <t>ジョウキョウ</t>
    </rPh>
    <phoneticPr fontId="20"/>
  </si>
  <si>
    <t>戸開走行保護装置が作動しないこと。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1">
      <t>サドウ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</si>
  <si>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</si>
  <si>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</si>
  <si>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6">
      <t>グタイテキ</t>
    </rPh>
    <rPh sb="6" eb="8">
      <t>ナイヨウ</t>
    </rPh>
    <rPh sb="8" eb="9">
      <t>トウ</t>
    </rPh>
    <phoneticPr fontId="20"/>
  </si>
  <si>
    <t>改善策の具体的内容等</t>
    <rPh sb="0" eb="3">
      <t>カイゼンサク</t>
    </rPh>
    <rPh sb="4" eb="7">
      <t>グタイテキ</t>
    </rPh>
    <rPh sb="7" eb="9">
      <t>ナイヨウ</t>
    </rPh>
    <rPh sb="9" eb="10">
      <t>トウ</t>
    </rPh>
    <phoneticPr fontId="20"/>
  </si>
  <si>
    <t>年月</t>
    <rPh sb="0" eb="1">
      <t>ネン</t>
    </rPh>
    <rPh sb="1" eb="2">
      <t>ツキ</t>
    </rPh>
    <phoneticPr fontId="20"/>
  </si>
  <si>
    <t>改善（予定）</t>
    <rPh sb="0" eb="2">
      <t>カイゼン</t>
    </rPh>
    <rPh sb="3" eb="5">
      <t>ヨテイ</t>
    </rPh>
    <phoneticPr fontId="20"/>
  </si>
  <si>
    <t>ﾄﾞｱｿﾞｰﾝ外で走行中に戸開状態にして模擬した場合の動作を確認する。</t>
    <rPh sb="7" eb="8">
      <t>ガイ</t>
    </rPh>
    <rPh sb="9" eb="12">
      <t>ソウコウチュウ</t>
    </rPh>
    <rPh sb="13" eb="14">
      <t>ト</t>
    </rPh>
    <rPh sb="14" eb="15">
      <t>カイ</t>
    </rPh>
    <rPh sb="15" eb="17">
      <t>ジョウタイ</t>
    </rPh>
    <rPh sb="20" eb="22">
      <t>モギ</t>
    </rPh>
    <rPh sb="24" eb="26">
      <t>バアイ</t>
    </rPh>
    <rPh sb="27" eb="29">
      <t>ドウサ</t>
    </rPh>
    <rPh sb="30" eb="32">
      <t>カクニン</t>
    </rPh>
    <phoneticPr fontId="20"/>
  </si>
  <si>
    <t>上記( 1 )～( 6 )の検査結果で｢要是正｣又は｢要重点点検｣および別記第一号 1－(14)･3－(3)･4－(11)の検査結果で｢要是正｣又は｢要重点点検｣の判定がある場合は､別記第一号 2－(9)｢戸開走行保護装置｣の検査結果を｢要是正｣又は｢要重点点検｣と判定する｡</t>
    <rPh sb="0" eb="2">
      <t>ジョウキ</t>
    </rPh>
    <rPh sb="14" eb="16">
      <t>ケンサ</t>
    </rPh>
    <rPh sb="16" eb="18">
      <t>ケッカ</t>
    </rPh>
    <rPh sb="36" eb="38">
      <t>ベッキ</t>
    </rPh>
    <rPh sb="38" eb="39">
      <t>ダイ</t>
    </rPh>
    <rPh sb="39" eb="41">
      <t>イチゴウ</t>
    </rPh>
    <rPh sb="62" eb="64">
      <t>ケンサ</t>
    </rPh>
    <rPh sb="64" eb="66">
      <t>ケッカ</t>
    </rPh>
    <rPh sb="68" eb="69">
      <t>ヨウ</t>
    </rPh>
    <rPh sb="69" eb="71">
      <t>ゼセイ</t>
    </rPh>
    <rPh sb="72" eb="73">
      <t>マタ</t>
    </rPh>
    <rPh sb="75" eb="76">
      <t>ヨウ</t>
    </rPh>
    <rPh sb="76" eb="78">
      <t>ジュウテン</t>
    </rPh>
    <rPh sb="78" eb="80">
      <t>テンケン</t>
    </rPh>
    <rPh sb="82" eb="84">
      <t>ハンテイ</t>
    </rPh>
    <rPh sb="87" eb="89">
      <t>バアイ</t>
    </rPh>
    <rPh sb="91" eb="93">
      <t>ベッキ</t>
    </rPh>
    <rPh sb="93" eb="94">
      <t>ダイ</t>
    </rPh>
    <rPh sb="94" eb="96">
      <t>イチゴウ</t>
    </rPh>
    <rPh sb="103" eb="104">
      <t>ト</t>
    </rPh>
    <rPh sb="104" eb="105">
      <t>カイ</t>
    </rPh>
    <rPh sb="105" eb="107">
      <t>ソウコウ</t>
    </rPh>
    <rPh sb="107" eb="109">
      <t>ホゴ</t>
    </rPh>
    <rPh sb="109" eb="111">
      <t>ソウチ</t>
    </rPh>
    <rPh sb="113" eb="115">
      <t>ケンサ</t>
    </rPh>
    <rPh sb="115" eb="117">
      <t>ケッカ</t>
    </rPh>
    <rPh sb="119" eb="120">
      <t>ヨウ</t>
    </rPh>
    <rPh sb="120" eb="122">
      <t>ゼセイ</t>
    </rPh>
    <rPh sb="123" eb="124">
      <t>マタ</t>
    </rPh>
    <rPh sb="126" eb="127">
      <t>ヨウ</t>
    </rPh>
    <rPh sb="127" eb="129">
      <t>ジュウテン</t>
    </rPh>
    <rPh sb="129" eb="131">
      <t>テンケン</t>
    </rPh>
    <rPh sb="133" eb="135">
      <t>ハンテイ</t>
    </rPh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</si>
  <si>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</si>
  <si>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t>UCMP型式</t>
    <rPh sb="4" eb="6">
      <t>カタシキ</t>
    </rPh>
    <phoneticPr fontId="20"/>
  </si>
  <si>
    <t>認定番号</t>
    <rPh sb="0" eb="2">
      <t>ニンテイ</t>
    </rPh>
    <rPh sb="2" eb="4">
      <t>バンゴウ</t>
    </rPh>
    <phoneticPr fontId="20"/>
  </si>
  <si>
    <t>型式：</t>
    <rPh sb="0" eb="2">
      <t>カタシキ</t>
    </rPh>
    <phoneticPr fontId="20"/>
  </si>
  <si>
    <t>規定位置で動作しないこと。　　　　　　　　　　</t>
    <rPh sb="0" eb="2">
      <t>キテイ</t>
    </rPh>
    <rPh sb="2" eb="4">
      <t>イチ</t>
    </rPh>
    <rPh sb="5" eb="7">
      <t>ドウサ</t>
    </rPh>
    <phoneticPr fontId="20"/>
  </si>
  <si>
    <t>規定値：</t>
    <rPh sb="0" eb="3">
      <t>キテイチ</t>
    </rPh>
    <phoneticPr fontId="20"/>
  </si>
  <si>
    <t>mm</t>
    <phoneticPr fontId="20"/>
  </si>
  <si>
    <t>可動制動板とｺｲﾙｹｰｽの隙間を測定する。</t>
    <rPh sb="0" eb="2">
      <t>カドウ</t>
    </rPh>
    <rPh sb="2" eb="4">
      <t>セイドウ</t>
    </rPh>
    <rPh sb="4" eb="5">
      <t>イタ</t>
    </rPh>
    <rPh sb="13" eb="15">
      <t>スキマ</t>
    </rPh>
    <rPh sb="16" eb="18">
      <t>ソクテイ</t>
    </rPh>
    <phoneticPr fontId="20"/>
  </si>
  <si>
    <t>ー</t>
    <phoneticPr fontId="20"/>
  </si>
  <si>
    <t>電動機及びﾌﾞﾚｰｷの励磁ｺｲﾙが電源から遮断されないこと。</t>
    <rPh sb="0" eb="3">
      <t>デンドウキ</t>
    </rPh>
    <rPh sb="3" eb="4">
      <t>オヨ</t>
    </rPh>
    <rPh sb="11" eb="13">
      <t>レイジ</t>
    </rPh>
    <rPh sb="17" eb="19">
      <t>デンゲン</t>
    </rPh>
    <rPh sb="21" eb="23">
      <t>シャダン</t>
    </rPh>
    <phoneticPr fontId="20"/>
  </si>
  <si>
    <t>（</t>
    <phoneticPr fontId="20"/>
  </si>
  <si>
    <t>）</t>
    <phoneticPr fontId="20"/>
  </si>
  <si>
    <t>安全制御ﾌﾟﾛｸﾞﾗﾑ</t>
    <rPh sb="0" eb="2">
      <t>アンゼン</t>
    </rPh>
    <rPh sb="2" eb="4">
      <t>セイギョ</t>
    </rPh>
    <phoneticPr fontId="20"/>
  </si>
  <si>
    <t>mm未満であること｡</t>
    <rPh sb="2" eb="4">
      <t>ミマン</t>
    </rPh>
    <phoneticPr fontId="20"/>
  </si>
  <si>
    <t>B(2T)</t>
    <phoneticPr fontId="20"/>
  </si>
  <si>
    <t>B(2.6T)</t>
    <phoneticPr fontId="20"/>
  </si>
  <si>
    <t>型式：</t>
    <rPh sb="0" eb="2">
      <t>カタシキ</t>
    </rPh>
    <phoneticPr fontId="20"/>
  </si>
  <si>
    <t>基板が指定されている型式と同一でないこと。</t>
    <rPh sb="0" eb="2">
      <t>キバン</t>
    </rPh>
    <rPh sb="3" eb="5">
      <t>シテイ</t>
    </rPh>
    <rPh sb="10" eb="12">
      <t>カタシキ</t>
    </rPh>
    <rPh sb="13" eb="14">
      <t>ドウ</t>
    </rPh>
    <rPh sb="14" eb="15">
      <t>イツ</t>
    </rPh>
    <phoneticPr fontId="20"/>
  </si>
  <si>
    <t>ﾌﾟﾛｸﾞﾗﾑが大臣認定を受けた型式と同一でないこと。</t>
    <rPh sb="8" eb="10">
      <t>ダイジン</t>
    </rPh>
    <rPh sb="10" eb="12">
      <t>ニンテイ</t>
    </rPh>
    <rPh sb="13" eb="14">
      <t>ウ</t>
    </rPh>
    <rPh sb="16" eb="18">
      <t>カタシキ</t>
    </rPh>
    <rPh sb="19" eb="21">
      <t>ドウイツ</t>
    </rPh>
    <phoneticPr fontId="20"/>
  </si>
  <si>
    <t>年</t>
    <rPh sb="0" eb="1">
      <t>ネン</t>
    </rPh>
    <phoneticPr fontId="20"/>
  </si>
  <si>
    <t>-</t>
    <phoneticPr fontId="20"/>
  </si>
  <si>
    <t>-</t>
    <phoneticPr fontId="20"/>
  </si>
  <si>
    <t>-</t>
    <phoneticPr fontId="20"/>
  </si>
  <si>
    <t>型</t>
    <rPh sb="0" eb="1">
      <t>カタ</t>
    </rPh>
    <phoneticPr fontId="20"/>
  </si>
  <si>
    <t>UCM1,UCM2</t>
    <phoneticPr fontId="20"/>
  </si>
  <si>
    <t>基板上の表示</t>
    <rPh sb="0" eb="2">
      <t>キバン</t>
    </rPh>
    <rPh sb="2" eb="3">
      <t>ジョウ</t>
    </rPh>
    <rPh sb="4" eb="6">
      <t>ヒョウジ</t>
    </rPh>
    <phoneticPr fontId="20"/>
  </si>
  <si>
    <t>積載</t>
    <rPh sb="0" eb="2">
      <t>セキサイ</t>
    </rPh>
    <phoneticPr fontId="20"/>
  </si>
  <si>
    <t>速度</t>
    <rPh sb="0" eb="2">
      <t>ソクド</t>
    </rPh>
    <phoneticPr fontId="20"/>
  </si>
  <si>
    <r>
      <t>ソフトV</t>
    </r>
    <r>
      <rPr>
        <sz val="11"/>
        <rFont val="ＭＳ Ｐゴシック"/>
        <family val="3"/>
        <charset val="128"/>
      </rPr>
      <t>er.</t>
    </r>
    <phoneticPr fontId="20"/>
  </si>
  <si>
    <t>リレー</t>
    <phoneticPr fontId="20"/>
  </si>
  <si>
    <t>つま先保護板</t>
    <rPh sb="2" eb="3">
      <t>サキ</t>
    </rPh>
    <rPh sb="3" eb="5">
      <t>ホゴ</t>
    </rPh>
    <rPh sb="5" eb="6">
      <t>イタ</t>
    </rPh>
    <phoneticPr fontId="20"/>
  </si>
  <si>
    <t>±75±10</t>
  </si>
  <si>
    <t>特定距離</t>
    <rPh sb="0" eb="2">
      <t>トクテイ</t>
    </rPh>
    <rPh sb="2" eb="4">
      <t>キョリ</t>
    </rPh>
    <phoneticPr fontId="20"/>
  </si>
  <si>
    <t>mm</t>
    <phoneticPr fontId="20"/>
  </si>
  <si>
    <t>ｼｰﾙ部から油が流出していること。</t>
    <rPh sb="3" eb="4">
      <t>ブ</t>
    </rPh>
    <rPh sb="6" eb="7">
      <t>アブラ</t>
    </rPh>
    <rPh sb="8" eb="10">
      <t>リュウシュツ</t>
    </rPh>
    <phoneticPr fontId="20"/>
  </si>
  <si>
    <t>ﾌﾞﾚｰｷ両側制動を確認する｡（定格速度、無積載上昇）</t>
    <rPh sb="5" eb="7">
      <t>リョウガワ</t>
    </rPh>
    <rPh sb="7" eb="9">
      <t>セイドウ</t>
    </rPh>
    <rPh sb="10" eb="12">
      <t>カクニン</t>
    </rPh>
    <rPh sb="16" eb="18">
      <t>テイカク</t>
    </rPh>
    <rPh sb="18" eb="20">
      <t>ソクド</t>
    </rPh>
    <rPh sb="21" eb="22">
      <t>ム</t>
    </rPh>
    <rPh sb="22" eb="24">
      <t>セキサイ</t>
    </rPh>
    <rPh sb="24" eb="26">
      <t>ジョウショウ</t>
    </rPh>
    <phoneticPr fontId="20"/>
  </si>
  <si>
    <t>元号</t>
    <rPh sb="0" eb="2">
      <t>ゲンゴウ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</si>
  <si>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</si>
  <si>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</si>
  <si>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万回</t>
    <rPh sb="0" eb="2">
      <t>マンカイ</t>
    </rPh>
    <phoneticPr fontId="20"/>
  </si>
  <si>
    <t>交換基準</t>
    <rPh sb="0" eb="2">
      <t>コウカン</t>
    </rPh>
    <rPh sb="2" eb="4">
      <t>キジュン</t>
    </rPh>
    <phoneticPr fontId="20"/>
  </si>
  <si>
    <t>UCM2 :</t>
    <phoneticPr fontId="20"/>
  </si>
  <si>
    <t>回数</t>
    <rPh sb="0" eb="2">
      <t>カイスウ</t>
    </rPh>
    <phoneticPr fontId="20"/>
  </si>
  <si>
    <t>総合</t>
    <rPh sb="0" eb="2">
      <t>ソウゴウ</t>
    </rPh>
    <phoneticPr fontId="20"/>
  </si>
  <si>
    <t>UCM2</t>
    <phoneticPr fontId="20"/>
  </si>
  <si>
    <t>UCM1</t>
    <phoneticPr fontId="20"/>
  </si>
  <si>
    <t>UCM2:</t>
    <phoneticPr fontId="20"/>
  </si>
  <si>
    <t>UCM1:</t>
    <phoneticPr fontId="20"/>
  </si>
  <si>
    <t>(6)</t>
    <phoneticPr fontId="20"/>
  </si>
  <si>
    <t>UCM1 :</t>
    <phoneticPr fontId="20"/>
  </si>
  <si>
    <t>目視にて基板上の型番の確認又は保守ツールにてバージョンを確認し、どちらか又は両方を記入すると自動で判定される。</t>
    <rPh sb="0" eb="2">
      <t>モクシ</t>
    </rPh>
    <rPh sb="4" eb="7">
      <t>キバンジョウ</t>
    </rPh>
    <rPh sb="8" eb="10">
      <t>カタバン</t>
    </rPh>
    <rPh sb="11" eb="13">
      <t>カクニン</t>
    </rPh>
    <rPh sb="13" eb="14">
      <t>マタ</t>
    </rPh>
    <rPh sb="15" eb="17">
      <t>ホシュ</t>
    </rPh>
    <rPh sb="28" eb="30">
      <t>カクニン</t>
    </rPh>
    <rPh sb="36" eb="37">
      <t>マタ</t>
    </rPh>
    <rPh sb="38" eb="40">
      <t>リョウホウ</t>
    </rPh>
    <rPh sb="41" eb="43">
      <t>キニュウ</t>
    </rPh>
    <rPh sb="46" eb="48">
      <t>ジドウ</t>
    </rPh>
    <rPh sb="49" eb="51">
      <t>ハンテイ</t>
    </rPh>
    <phoneticPr fontId="20"/>
  </si>
  <si>
    <t>手動で判定する。</t>
    <rPh sb="0" eb="2">
      <t>シュドウ</t>
    </rPh>
    <rPh sb="3" eb="5">
      <t>ハンテイ</t>
    </rPh>
    <phoneticPr fontId="20"/>
  </si>
  <si>
    <t>測定値を記入すると自動で判定される。</t>
    <rPh sb="0" eb="3">
      <t>ソクテイチ</t>
    </rPh>
    <rPh sb="4" eb="6">
      <t>キニュウ</t>
    </rPh>
    <rPh sb="9" eb="11">
      <t>ジドウ</t>
    </rPh>
    <rPh sb="12" eb="14">
      <t>ハンテイ</t>
    </rPh>
    <phoneticPr fontId="20"/>
  </si>
  <si>
    <t>各部品の経過時間及び起動回数を記入すると自動で判定される。</t>
    <rPh sb="0" eb="3">
      <t>カクブヒン</t>
    </rPh>
    <rPh sb="4" eb="6">
      <t>ケイカ</t>
    </rPh>
    <rPh sb="6" eb="8">
      <t>ジカン</t>
    </rPh>
    <rPh sb="8" eb="9">
      <t>オヨ</t>
    </rPh>
    <rPh sb="10" eb="12">
      <t>キドウ</t>
    </rPh>
    <rPh sb="12" eb="14">
      <t>カイスウ</t>
    </rPh>
    <rPh sb="15" eb="17">
      <t>キニュウ</t>
    </rPh>
    <rPh sb="20" eb="22">
      <t>ジドウ</t>
    </rPh>
    <rPh sb="23" eb="25">
      <t>ハンテイ</t>
    </rPh>
    <phoneticPr fontId="20"/>
  </si>
  <si>
    <t>ENNNUN-2457</t>
    <phoneticPr fontId="20"/>
  </si>
  <si>
    <t>DBG-8</t>
    <phoneticPr fontId="20"/>
  </si>
  <si>
    <t>JAA31671BAA</t>
    <phoneticPr fontId="20"/>
  </si>
  <si>
    <t>31671BAA</t>
    <phoneticPr fontId="20"/>
  </si>
  <si>
    <t>隙間が 0.53mmを超えること。（要重点点検）    　　　　　　　　　　　　　　　　　　　　　</t>
    <rPh sb="0" eb="2">
      <t>スキマ</t>
    </rPh>
    <rPh sb="11" eb="12">
      <t>コ</t>
    </rPh>
    <rPh sb="18" eb="19">
      <t>ヨウ</t>
    </rPh>
    <rPh sb="19" eb="21">
      <t>ジュウテン</t>
    </rPh>
    <rPh sb="21" eb="23">
      <t>テンケン</t>
    </rPh>
    <phoneticPr fontId="20"/>
  </si>
  <si>
    <t>隙間が 0.58mmを超えること。（要是正）</t>
    <rPh sb="0" eb="2">
      <t>スキマ</t>
    </rPh>
    <rPh sb="11" eb="12">
      <t>コ</t>
    </rPh>
    <phoneticPr fontId="20"/>
  </si>
  <si>
    <t>制動距離</t>
    <rPh sb="0" eb="2">
      <t>セイドウ</t>
    </rPh>
    <rPh sb="2" eb="4">
      <t>キョリ</t>
    </rPh>
    <phoneticPr fontId="20"/>
  </si>
  <si>
    <t>比較</t>
    <rPh sb="0" eb="2">
      <t>ヒカク</t>
    </rPh>
    <phoneticPr fontId="20"/>
  </si>
  <si>
    <t>判定</t>
    <rPh sb="0" eb="2">
      <t>ハンテイ</t>
    </rPh>
    <phoneticPr fontId="20"/>
  </si>
  <si>
    <t>上限</t>
    <rPh sb="0" eb="2">
      <t>ジョウゲン</t>
    </rPh>
    <phoneticPr fontId="20"/>
  </si>
  <si>
    <t>下限</t>
    <rPh sb="0" eb="2">
      <t>カゲン</t>
    </rPh>
    <phoneticPr fontId="20"/>
  </si>
  <si>
    <t>総合</t>
    <rPh sb="0" eb="2">
      <t>ソウゴウ</t>
    </rPh>
    <phoneticPr fontId="20"/>
  </si>
  <si>
    <t>安全制御ﾌﾟﾛｸﾞﾗﾑの型式を確認する。（目視にて基盤の型番の確認又は保守ﾂｰﾙによる確認）</t>
    <rPh sb="0" eb="2">
      <t>アンゼン</t>
    </rPh>
    <rPh sb="2" eb="4">
      <t>セイギョ</t>
    </rPh>
    <rPh sb="12" eb="14">
      <t>カタシキ</t>
    </rPh>
    <rPh sb="15" eb="17">
      <t>カクニン</t>
    </rPh>
    <rPh sb="21" eb="23">
      <t>モクシ</t>
    </rPh>
    <rPh sb="25" eb="27">
      <t>キバン</t>
    </rPh>
    <rPh sb="28" eb="30">
      <t>カタバン</t>
    </rPh>
    <rPh sb="31" eb="33">
      <t>カクニン</t>
    </rPh>
    <rPh sb="33" eb="34">
      <t>マタ</t>
    </rPh>
    <rPh sb="35" eb="37">
      <t>ホシュ</t>
    </rPh>
    <rPh sb="43" eb="45">
      <t>カクニン</t>
    </rPh>
    <phoneticPr fontId="20"/>
  </si>
  <si>
    <t>ﾌﾞﾚｰｷ</t>
    <phoneticPr fontId="20"/>
  </si>
  <si>
    <t>ﾘﾚｰ</t>
    <phoneticPr fontId="20"/>
  </si>
  <si>
    <t>令和</t>
    <rPh sb="0" eb="1">
      <t>レイ</t>
    </rPh>
    <rPh sb="1" eb="2">
      <t>ワ</t>
    </rPh>
    <phoneticPr fontId="20"/>
  </si>
  <si>
    <t>規定部品経過時間又は起動回数が交換基準に到達していること｡</t>
    <rPh sb="0" eb="2">
      <t>キテイ</t>
    </rPh>
    <rPh sb="2" eb="4">
      <t>ブヒン</t>
    </rPh>
    <rPh sb="4" eb="6">
      <t>ケイカ</t>
    </rPh>
    <rPh sb="6" eb="8">
      <t>ジカン</t>
    </rPh>
    <rPh sb="8" eb="9">
      <t>マタ</t>
    </rPh>
    <rPh sb="10" eb="12">
      <t>キドウ</t>
    </rPh>
    <rPh sb="12" eb="14">
      <t>カイスウ</t>
    </rPh>
    <rPh sb="15" eb="17">
      <t>コウカン</t>
    </rPh>
    <rPh sb="17" eb="19">
      <t>キジュン</t>
    </rPh>
    <rPh sb="20" eb="22">
      <t>トウタツ</t>
    </rPh>
    <phoneticPr fontId="20"/>
  </si>
  <si>
    <t>10年経過時/400万回到達時</t>
    <rPh sb="2" eb="3">
      <t>ネン</t>
    </rPh>
    <rPh sb="3" eb="5">
      <t>ケイカ</t>
    </rPh>
    <rPh sb="5" eb="6">
      <t>ジ</t>
    </rPh>
    <rPh sb="10" eb="12">
      <t>マンカイ</t>
    </rPh>
    <rPh sb="12" eb="14">
      <t>トウタツ</t>
    </rPh>
    <rPh sb="14" eb="15">
      <t>ジ</t>
    </rPh>
    <phoneticPr fontId="20"/>
  </si>
  <si>
    <t>過度の変形があること。</t>
    <rPh sb="0" eb="2">
      <t>カド</t>
    </rPh>
    <rPh sb="3" eb="5">
      <t>ヘンケイ</t>
    </rPh>
    <phoneticPr fontId="20"/>
  </si>
  <si>
    <t>制動距離：</t>
    <rPh sb="0" eb="2">
      <t>セイドウ</t>
    </rPh>
    <rPh sb="2" eb="4">
      <t>キョリ</t>
    </rPh>
    <phoneticPr fontId="20"/>
  </si>
  <si>
    <t>前回：</t>
    <rPh sb="0" eb="2">
      <t>ゼンカイ</t>
    </rPh>
    <phoneticPr fontId="20"/>
  </si>
  <si>
    <t>規定距離：</t>
    <rPh sb="0" eb="2">
      <t>キテイ</t>
    </rPh>
    <rPh sb="2" eb="4">
      <t>キョリ</t>
    </rPh>
    <phoneticPr fontId="20"/>
  </si>
  <si>
    <t>ー</t>
  </si>
  <si>
    <t>ー</t>
    <phoneticPr fontId="20"/>
  </si>
  <si>
    <t>○</t>
    <phoneticPr fontId="20"/>
  </si>
  <si>
    <t>停止距離が規定距離を超えていること。又は、停止距離の変化量が規定距離の 15%を超えていること。</t>
    <rPh sb="0" eb="2">
      <t>テイシ</t>
    </rPh>
    <rPh sb="2" eb="4">
      <t>キョリ</t>
    </rPh>
    <rPh sb="5" eb="7">
      <t>キテイ</t>
    </rPh>
    <rPh sb="7" eb="9">
      <t>キョリ</t>
    </rPh>
    <rPh sb="10" eb="11">
      <t>コ</t>
    </rPh>
    <rPh sb="18" eb="19">
      <t>マタ</t>
    </rPh>
    <rPh sb="21" eb="23">
      <t>テイシ</t>
    </rPh>
    <rPh sb="23" eb="25">
      <t>キョリ</t>
    </rPh>
    <rPh sb="26" eb="28">
      <t>ヘンカ</t>
    </rPh>
    <rPh sb="28" eb="29">
      <t>リョウ</t>
    </rPh>
    <rPh sb="30" eb="32">
      <t>キテイ</t>
    </rPh>
    <rPh sb="32" eb="34">
      <t>キョリ</t>
    </rPh>
    <rPh sb="40" eb="41">
      <t>コ</t>
    </rPh>
    <phoneticPr fontId="20"/>
  </si>
  <si>
    <t>：</t>
    <phoneticPr fontId="20"/>
  </si>
  <si>
    <t>制動距離を記入すると自動で判定される。</t>
    <rPh sb="0" eb="4">
      <t>セイドウキョリ</t>
    </rPh>
    <rPh sb="5" eb="7">
      <t>キニュウ</t>
    </rPh>
    <rPh sb="10" eb="12">
      <t>ジドウ</t>
    </rPh>
    <rPh sb="13" eb="15">
      <t>ハンテイ</t>
    </rPh>
    <phoneticPr fontId="20"/>
  </si>
  <si>
    <t>発行 :令和　3年　1月　6日Ver.2</t>
    <rPh sb="4" eb="5">
      <t>レイ</t>
    </rPh>
    <rPh sb="5" eb="6">
      <t>ワ</t>
    </rPh>
    <phoneticPr fontId="20"/>
  </si>
  <si>
    <t>31671CAA</t>
    <phoneticPr fontId="20"/>
  </si>
  <si>
    <t>JAA31671CAA</t>
    <phoneticPr fontId="20"/>
  </si>
  <si>
    <t>ENNNUN-2457</t>
  </si>
  <si>
    <t>31671CAA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</si>
</sst>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13">
    <xf numFmtId="0" fontId="0" fillId="0" borderId="0" xfId="0">
      <alignment vertical="center"/>
    </xf>
    <xf numFmtId="0" fontId="1" fillId="0" borderId="0" xfId="0" applyFo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3" fontId="1" fillId="0" borderId="0" xfId="0" applyNumberFormat="1" applyFont="1">
      <alignment vertical="center"/>
    </xf>
    <xf numFmtId="0" fontId="21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0" fillId="0" borderId="11" xfId="0" applyFont="1" applyBorder="1">
      <alignment vertical="center"/>
    </xf>
    <xf numFmtId="3" fontId="0" fillId="0" borderId="11" xfId="0" applyNumberFormat="1" applyFont="1" applyBorder="1">
      <alignment vertical="center"/>
    </xf>
    <xf numFmtId="0" fontId="0" fillId="0" borderId="11" xfId="0" applyFont="1" applyFill="1" applyBorder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3" fontId="1" fillId="0" borderId="0" xfId="0" applyNumberFormat="1" applyFont="1" applyBorder="1">
      <alignment vertical="center"/>
    </xf>
    <xf numFmtId="3" fontId="0" fillId="0" borderId="0" xfId="0" applyNumberFormat="1" applyFont="1" applyBorder="1">
      <alignment vertical="center"/>
    </xf>
    <xf numFmtId="0" fontId="21" fillId="24" borderId="0" xfId="0" applyFont="1" applyFill="1" applyBorder="1" applyAlignment="1">
      <alignment vertical="center"/>
    </xf>
    <xf numFmtId="0" fontId="21" fillId="0" borderId="11" xfId="0" applyFont="1" applyBorder="1">
      <alignment vertical="center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locked="0"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locked="0" hidden="1"/>
    </xf>
    <xf numFmtId="0" fontId="21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0" applyFont="1" applyBorder="1" applyAlignment="1" applyProtection="1">
      <protection locked="0"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protection locked="0"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locked="0" hidden="1"/>
    </xf>
    <xf numFmtId="0" fontId="21" fillId="0" borderId="0" xfId="0" applyFont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alignment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locked="0"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16" xfId="0" applyFont="1" applyBorder="1" applyAlignment="1" applyProtection="1">
      <alignment horizontal="left" vertical="center" wrapText="1"/>
      <protection hidden="1"/>
    </xf>
    <xf numFmtId="0" fontId="29" fillId="0" borderId="10" xfId="0" applyFont="1" applyBorder="1" applyAlignment="1" applyProtection="1">
      <alignment vertical="center" shrinkToFit="1"/>
      <protection hidden="1"/>
    </xf>
    <xf numFmtId="0" fontId="29" fillId="0" borderId="0" xfId="0" applyFont="1" applyBorder="1" applyAlignment="1" applyProtection="1">
      <alignment vertical="center" shrinkToFit="1"/>
      <protection hidden="1"/>
    </xf>
    <xf numFmtId="0" fontId="29" fillId="0" borderId="16" xfId="0" applyFont="1" applyBorder="1" applyAlignment="1" applyProtection="1">
      <alignment vertical="center" shrinkToFit="1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1" fillId="0" borderId="40" xfId="0" applyFont="1" applyBorder="1" applyAlignment="1" applyProtection="1">
      <alignment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0" fontId="28" fillId="0" borderId="42" xfId="0" applyFont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vertical="center"/>
      <protection hidden="1"/>
    </xf>
    <xf numFmtId="0" fontId="1" fillId="0" borderId="43" xfId="0" applyFont="1" applyBorder="1" applyAlignment="1" applyProtection="1">
      <alignment vertical="center"/>
      <protection hidden="1"/>
    </xf>
    <xf numFmtId="0" fontId="21" fillId="0" borderId="41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16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40" xfId="0" applyFont="1" applyBorder="1" applyAlignment="1" applyProtection="1">
      <alignment vertical="center"/>
      <protection hidden="1"/>
    </xf>
    <xf numFmtId="0" fontId="21" fillId="0" borderId="29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protection locked="0" hidden="1"/>
    </xf>
    <xf numFmtId="0" fontId="1" fillId="0" borderId="13" xfId="0" applyFont="1" applyBorder="1" applyProtection="1">
      <alignment vertical="center"/>
      <protection hidden="1"/>
    </xf>
    <xf numFmtId="0" fontId="22" fillId="0" borderId="13" xfId="0" applyFont="1" applyBorder="1" applyAlignment="1" applyProtection="1">
      <protection hidden="1"/>
    </xf>
    <xf numFmtId="0" fontId="21" fillId="0" borderId="24" xfId="0" applyFont="1" applyBorder="1" applyAlignment="1" applyProtection="1">
      <alignment horizontal="center"/>
      <protection locked="0" hidden="1"/>
    </xf>
    <xf numFmtId="0" fontId="22" fillId="0" borderId="24" xfId="0" applyFon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29" xfId="0" applyFont="1" applyBorder="1" applyAlignment="1" applyProtection="1">
      <alignment vertical="center" shrinkToFit="1"/>
      <protection hidden="1"/>
    </xf>
    <xf numFmtId="0" fontId="21" fillId="0" borderId="13" xfId="0" applyFont="1" applyBorder="1" applyAlignment="1" applyProtection="1">
      <alignment vertical="center" shrinkToFit="1"/>
      <protection hidden="1"/>
    </xf>
    <xf numFmtId="0" fontId="21" fillId="0" borderId="13" xfId="0" applyFont="1" applyBorder="1" applyAlignment="1" applyProtection="1">
      <alignment vertical="center"/>
      <protection locked="0" hidden="1"/>
    </xf>
    <xf numFmtId="0" fontId="21" fillId="0" borderId="10" xfId="0" applyFont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21" fillId="0" borderId="18" xfId="0" applyFont="1" applyBorder="1" applyAlignment="1" applyProtection="1">
      <alignment vertical="center"/>
      <protection locked="0" hidden="1"/>
    </xf>
    <xf numFmtId="0" fontId="1" fillId="0" borderId="18" xfId="0" applyFont="1" applyBorder="1" applyProtection="1">
      <alignment vertical="center"/>
      <protection hidden="1"/>
    </xf>
    <xf numFmtId="0" fontId="21" fillId="0" borderId="29" xfId="0" applyFont="1" applyBorder="1" applyAlignment="1" applyProtection="1">
      <alignment vertical="top"/>
      <protection hidden="1"/>
    </xf>
    <xf numFmtId="0" fontId="21" fillId="0" borderId="13" xfId="0" applyFont="1" applyBorder="1" applyAlignment="1" applyProtection="1">
      <protection hidden="1"/>
    </xf>
    <xf numFmtId="0" fontId="21" fillId="0" borderId="13" xfId="0" applyFont="1" applyBorder="1" applyAlignment="1" applyProtection="1">
      <alignment vertical="top"/>
      <protection hidden="1"/>
    </xf>
    <xf numFmtId="0" fontId="21" fillId="0" borderId="14" xfId="0" applyFont="1" applyBorder="1" applyAlignment="1" applyProtection="1">
      <alignment vertical="top"/>
      <protection hidden="1"/>
    </xf>
    <xf numFmtId="0" fontId="21" fillId="0" borderId="1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21" fillId="0" borderId="16" xfId="0" applyFont="1" applyBorder="1" applyAlignment="1" applyProtection="1">
      <alignment vertical="top"/>
      <protection hidden="1"/>
    </xf>
    <xf numFmtId="0" fontId="21" fillId="0" borderId="40" xfId="0" applyFont="1" applyBorder="1" applyAlignment="1" applyProtection="1">
      <alignment vertical="top"/>
      <protection hidden="1"/>
    </xf>
    <xf numFmtId="0" fontId="21" fillId="0" borderId="41" xfId="0" applyFont="1" applyBorder="1" applyAlignment="1" applyProtection="1">
      <alignment vertical="top"/>
      <protection hidden="1"/>
    </xf>
    <xf numFmtId="0" fontId="21" fillId="0" borderId="43" xfId="0" applyFont="1" applyBorder="1" applyAlignment="1" applyProtection="1">
      <alignment vertical="top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1" fillId="0" borderId="10" xfId="0" applyFont="1" applyBorder="1" applyAlignment="1" applyProtection="1"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176" fontId="21" fillId="0" borderId="0" xfId="0" applyNumberFormat="1" applyFont="1" applyBorder="1" applyAlignment="1" applyProtection="1">
      <protection hidden="1"/>
    </xf>
    <xf numFmtId="0" fontId="21" fillId="0" borderId="0" xfId="0" applyFont="1" applyProtection="1">
      <alignment vertical="center"/>
      <protection hidden="1"/>
    </xf>
    <xf numFmtId="0" fontId="21" fillId="0" borderId="0" xfId="0" applyFont="1" applyBorder="1" applyProtection="1">
      <alignment vertical="center"/>
      <protection hidden="1"/>
    </xf>
    <xf numFmtId="0" fontId="0" fillId="0" borderId="0" xfId="0" applyFont="1" applyBorder="1" applyAlignment="1" applyProtection="1">
      <alignment horizontal="left" wrapText="1"/>
      <protection locked="0" hidden="1"/>
    </xf>
    <xf numFmtId="0" fontId="1" fillId="0" borderId="0" xfId="0" applyFont="1" applyBorder="1" applyAlignment="1" applyProtection="1">
      <alignment horizontal="left" wrapText="1"/>
      <protection locked="0" hidden="1"/>
    </xf>
    <xf numFmtId="0" fontId="1" fillId="0" borderId="18" xfId="0" applyFont="1" applyBorder="1" applyAlignment="1" applyProtection="1">
      <alignment horizontal="left" wrapText="1"/>
      <protection locked="0"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locked="0" hidden="1"/>
    </xf>
    <xf numFmtId="0" fontId="0" fillId="0" borderId="0" xfId="0" applyFont="1" applyBorder="1" applyAlignment="1" applyProtection="1">
      <alignment horizontal="center" vertical="center"/>
      <protection locked="0" hidden="1"/>
    </xf>
    <xf numFmtId="0" fontId="0" fillId="0" borderId="16" xfId="0" applyFont="1" applyBorder="1" applyAlignment="1" applyProtection="1">
      <alignment horizontal="center" vertical="center"/>
      <protection locked="0" hidden="1"/>
    </xf>
    <xf numFmtId="0" fontId="0" fillId="0" borderId="17" xfId="0" applyFont="1" applyBorder="1" applyAlignment="1" applyProtection="1">
      <alignment horizontal="center" vertical="center"/>
      <protection locked="0" hidden="1"/>
    </xf>
    <xf numFmtId="0" fontId="0" fillId="0" borderId="18" xfId="0" applyFont="1" applyBorder="1" applyAlignment="1" applyProtection="1">
      <alignment horizontal="center" vertical="center"/>
      <protection locked="0" hidden="1"/>
    </xf>
    <xf numFmtId="0" fontId="0" fillId="0" borderId="19" xfId="0" applyFont="1" applyBorder="1" applyAlignment="1" applyProtection="1">
      <alignment horizontal="center" vertical="center"/>
      <protection locked="0" hidden="1"/>
    </xf>
    <xf numFmtId="0" fontId="0" fillId="0" borderId="37" xfId="0" applyFont="1" applyBorder="1" applyAlignment="1" applyProtection="1">
      <alignment horizontal="center" vertical="center"/>
      <protection locked="0" hidden="1"/>
    </xf>
    <xf numFmtId="0" fontId="0" fillId="0" borderId="24" xfId="0" applyFont="1" applyBorder="1" applyAlignment="1" applyProtection="1">
      <alignment horizontal="center" vertical="center"/>
      <protection locked="0" hidden="1"/>
    </xf>
    <xf numFmtId="0" fontId="0" fillId="0" borderId="25" xfId="0" applyFont="1" applyBorder="1" applyAlignment="1" applyProtection="1">
      <alignment horizontal="center" vertical="center"/>
      <protection locked="0" hidden="1"/>
    </xf>
    <xf numFmtId="0" fontId="0" fillId="0" borderId="44" xfId="0" applyFont="1" applyBorder="1" applyAlignment="1" applyProtection="1">
      <alignment horizontal="center" vertical="center"/>
      <protection locked="0" hidden="1"/>
    </xf>
    <xf numFmtId="0" fontId="0" fillId="0" borderId="41" xfId="0" applyFont="1" applyBorder="1" applyAlignment="1" applyProtection="1">
      <alignment horizontal="center" vertical="center"/>
      <protection locked="0" hidden="1"/>
    </xf>
    <xf numFmtId="0" fontId="0" fillId="0" borderId="43" xfId="0" applyFont="1" applyBorder="1" applyAlignment="1" applyProtection="1">
      <alignment horizontal="center" vertical="center"/>
      <protection locked="0"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3" xfId="0" applyFont="1" applyBorder="1" applyAlignment="1" applyProtection="1">
      <alignment vertical="center" wrapText="1"/>
      <protection hidden="1"/>
    </xf>
    <xf numFmtId="0" fontId="21" fillId="0" borderId="24" xfId="0" applyFont="1" applyBorder="1" applyAlignment="1" applyProtection="1">
      <alignment vertical="center" wrapText="1"/>
      <protection hidden="1"/>
    </xf>
    <xf numFmtId="0" fontId="21" fillId="0" borderId="25" xfId="0" applyFont="1" applyBorder="1" applyAlignment="1" applyProtection="1">
      <alignment vertical="center" wrapText="1"/>
      <protection hidden="1"/>
    </xf>
    <xf numFmtId="0" fontId="21" fillId="0" borderId="10" xfId="0" applyFont="1" applyBorder="1" applyAlignment="1" applyProtection="1">
      <alignment vertical="center" wrapText="1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1" fillId="0" borderId="16" xfId="0" applyFont="1" applyBorder="1" applyAlignment="1" applyProtection="1">
      <alignment vertical="center" wrapText="1"/>
      <protection hidden="1"/>
    </xf>
    <xf numFmtId="0" fontId="21" fillId="0" borderId="40" xfId="0" applyFont="1" applyBorder="1" applyAlignment="1" applyProtection="1">
      <alignment vertical="center" wrapText="1"/>
      <protection hidden="1"/>
    </xf>
    <xf numFmtId="0" fontId="21" fillId="0" borderId="41" xfId="0" applyFont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23" xfId="0" applyFont="1" applyBorder="1" applyAlignment="1" applyProtection="1">
      <alignment vertical="center"/>
      <protection hidden="1"/>
    </xf>
    <xf numFmtId="0" fontId="21" fillId="0" borderId="24" xfId="0" applyFont="1" applyBorder="1" applyAlignment="1" applyProtection="1">
      <alignment vertical="center"/>
      <protection hidden="1"/>
    </xf>
    <xf numFmtId="0" fontId="21" fillId="0" borderId="25" xfId="0" applyFont="1" applyBorder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16" xfId="0" applyFont="1" applyBorder="1" applyAlignment="1" applyProtection="1">
      <alignment vertical="center"/>
      <protection hidden="1"/>
    </xf>
    <xf numFmtId="0" fontId="21" fillId="0" borderId="40" xfId="0" applyFont="1" applyBorder="1" applyAlignment="1" applyProtection="1">
      <alignment vertical="center"/>
      <protection hidden="1"/>
    </xf>
    <xf numFmtId="0" fontId="21" fillId="0" borderId="41" xfId="0" applyFont="1" applyBorder="1" applyAlignment="1" applyProtection="1">
      <alignment vertical="center"/>
      <protection hidden="1"/>
    </xf>
    <xf numFmtId="0" fontId="21" fillId="0" borderId="43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locked="0" hidden="1"/>
    </xf>
    <xf numFmtId="0" fontId="21" fillId="0" borderId="18" xfId="0" applyFont="1" applyBorder="1" applyAlignment="1" applyProtection="1">
      <alignment horizontal="center"/>
      <protection locked="0" hidden="1"/>
    </xf>
    <xf numFmtId="0" fontId="21" fillId="0" borderId="29" xfId="0" applyFont="1" applyBorder="1" applyAlignment="1" applyProtection="1">
      <alignment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center" vertical="center"/>
      <protection locked="0" hidden="1"/>
    </xf>
    <xf numFmtId="0" fontId="0" fillId="0" borderId="14" xfId="0" applyFont="1" applyBorder="1" applyAlignment="1" applyProtection="1">
      <alignment horizontal="center" vertical="center"/>
      <protection locked="0" hidden="1"/>
    </xf>
    <xf numFmtId="0" fontId="0" fillId="0" borderId="23" xfId="0" applyFont="1" applyBorder="1" applyAlignment="1" applyProtection="1">
      <alignment horizontal="center" vertical="center"/>
      <protection locked="0" hidden="1"/>
    </xf>
    <xf numFmtId="0" fontId="0" fillId="0" borderId="38" xfId="0" applyFont="1" applyBorder="1" applyAlignment="1" applyProtection="1">
      <alignment horizontal="center" vertical="center"/>
      <protection locked="0" hidden="1"/>
    </xf>
    <xf numFmtId="0" fontId="0" fillId="0" borderId="10" xfId="0" applyFont="1" applyBorder="1" applyAlignment="1" applyProtection="1">
      <alignment horizontal="center" vertical="center"/>
      <protection locked="0" hidden="1"/>
    </xf>
    <xf numFmtId="0" fontId="0" fillId="0" borderId="31" xfId="0" applyFont="1" applyBorder="1" applyAlignment="1" applyProtection="1">
      <alignment horizontal="center" vertical="center"/>
      <protection locked="0" hidden="1"/>
    </xf>
    <xf numFmtId="0" fontId="0" fillId="0" borderId="40" xfId="0" applyFont="1" applyBorder="1" applyAlignment="1" applyProtection="1">
      <alignment horizontal="center" vertical="center"/>
      <protection locked="0" hidden="1"/>
    </xf>
    <xf numFmtId="0" fontId="0" fillId="0" borderId="45" xfId="0" applyFont="1" applyBorder="1" applyAlignment="1" applyProtection="1">
      <alignment horizontal="center" vertical="center"/>
      <protection locked="0"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26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29" xfId="0" applyFont="1" applyBorder="1" applyAlignment="1" applyProtection="1">
      <alignment horizontal="left" vertical="center" wrapText="1"/>
      <protection hidden="1"/>
    </xf>
    <xf numFmtId="0" fontId="21" fillId="0" borderId="13" xfId="0" applyFont="1" applyBorder="1" applyAlignment="1" applyProtection="1">
      <alignment horizontal="left" vertical="center" wrapText="1"/>
      <protection hidden="1"/>
    </xf>
    <xf numFmtId="0" fontId="21" fillId="0" borderId="14" xfId="0" applyFont="1" applyBorder="1" applyAlignment="1" applyProtection="1">
      <alignment horizontal="left"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left" vertical="center" wrapText="1"/>
      <protection hidden="1"/>
    </xf>
    <xf numFmtId="0" fontId="21" fillId="0" borderId="16" xfId="0" applyFont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center" vertical="center"/>
      <protection locked="0"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28" fillId="0" borderId="18" xfId="0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center" vertical="center" wrapText="1"/>
      <protection hidden="1"/>
    </xf>
    <xf numFmtId="0" fontId="21" fillId="0" borderId="18" xfId="0" applyFont="1" applyBorder="1" applyAlignment="1" applyProtection="1">
      <alignment horizontal="center" vertical="center" wrapText="1"/>
      <protection hidden="1"/>
    </xf>
    <xf numFmtId="0" fontId="21" fillId="0" borderId="26" xfId="0" applyFont="1" applyBorder="1" applyAlignment="1" applyProtection="1">
      <alignment horizontal="left" vertical="center" wrapText="1"/>
      <protection hidden="1"/>
    </xf>
    <xf numFmtId="0" fontId="21" fillId="0" borderId="18" xfId="0" applyFont="1" applyBorder="1" applyAlignment="1" applyProtection="1">
      <alignment horizontal="left" vertical="center" wrapText="1"/>
      <protection hidden="1"/>
    </xf>
    <xf numFmtId="0" fontId="21" fillId="0" borderId="19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locked="0" hidden="1"/>
    </xf>
    <xf numFmtId="0" fontId="0" fillId="0" borderId="30" xfId="0" applyFont="1" applyBorder="1" applyAlignment="1" applyProtection="1">
      <alignment horizontal="center" vertical="center"/>
      <protection locked="0" hidden="1"/>
    </xf>
    <xf numFmtId="0" fontId="27" fillId="0" borderId="0" xfId="0" applyFont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/>
      <protection locked="0" hidden="1"/>
    </xf>
    <xf numFmtId="0" fontId="1" fillId="0" borderId="18" xfId="0" applyFont="1" applyBorder="1" applyAlignment="1" applyProtection="1">
      <alignment horizontal="left"/>
      <protection locked="0" hidden="1"/>
    </xf>
    <xf numFmtId="0" fontId="21" fillId="0" borderId="16" xfId="0" applyFont="1" applyBorder="1" applyAlignment="1" applyProtection="1">
      <alignment horizontal="center" vertical="center" wrapText="1"/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21" fillId="0" borderId="23" xfId="0" applyFont="1" applyBorder="1" applyAlignment="1" applyProtection="1">
      <alignment horizontal="left" vertical="center" wrapText="1"/>
      <protection hidden="1"/>
    </xf>
    <xf numFmtId="0" fontId="21" fillId="0" borderId="24" xfId="0" applyFont="1" applyBorder="1" applyAlignment="1" applyProtection="1">
      <alignment horizontal="left" vertical="center" wrapText="1"/>
      <protection hidden="1"/>
    </xf>
    <xf numFmtId="0" fontId="21" fillId="0" borderId="25" xfId="0" applyFont="1" applyBorder="1" applyAlignment="1" applyProtection="1">
      <alignment horizontal="left" vertical="center" wrapText="1"/>
      <protection hidden="1"/>
    </xf>
    <xf numFmtId="0" fontId="21" fillId="0" borderId="40" xfId="0" applyFont="1" applyBorder="1" applyAlignment="1" applyProtection="1">
      <alignment horizontal="left" vertical="center" wrapText="1"/>
      <protection hidden="1"/>
    </xf>
    <xf numFmtId="0" fontId="21" fillId="0" borderId="41" xfId="0" applyFont="1" applyBorder="1" applyAlignment="1" applyProtection="1">
      <alignment horizontal="left" vertical="center" wrapText="1"/>
      <protection hidden="1"/>
    </xf>
    <xf numFmtId="0" fontId="21" fillId="0" borderId="43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vertical="center"/>
      <protection hidden="1"/>
    </xf>
    <xf numFmtId="0" fontId="1" fillId="0" borderId="34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left" vertical="center"/>
      <protection hidden="1"/>
    </xf>
    <xf numFmtId="0" fontId="21" fillId="0" borderId="25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horizontal="left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center"/>
      <protection locked="0" hidden="1"/>
    </xf>
    <xf numFmtId="0" fontId="22" fillId="0" borderId="37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3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center" vertical="center" shrinkToFit="1"/>
      <protection locked="0" hidden="1"/>
    </xf>
    <xf numFmtId="0" fontId="0" fillId="0" borderId="12" xfId="0" applyFont="1" applyBorder="1" applyAlignment="1" applyProtection="1">
      <alignment horizontal="center" vertical="center"/>
      <protection locked="0"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 wrapText="1"/>
      <protection hidden="1"/>
    </xf>
    <xf numFmtId="0" fontId="21" fillId="0" borderId="24" xfId="0" applyFont="1" applyBorder="1" applyAlignment="1" applyProtection="1">
      <alignment horizontal="center" vertical="center" wrapText="1"/>
      <protection hidden="1"/>
    </xf>
    <xf numFmtId="0" fontId="21" fillId="0" borderId="25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/>
      <protection locked="0" hidden="1"/>
    </xf>
    <xf numFmtId="0" fontId="0" fillId="0" borderId="46" xfId="0" applyFont="1" applyBorder="1" applyAlignment="1" applyProtection="1">
      <alignment horizontal="center" vertical="center"/>
      <protection locked="0" hidden="1"/>
    </xf>
    <xf numFmtId="0" fontId="0" fillId="0" borderId="33" xfId="0" applyFont="1" applyBorder="1" applyAlignment="1" applyProtection="1">
      <alignment horizontal="center" vertical="center"/>
      <protection locked="0" hidden="1"/>
    </xf>
    <xf numFmtId="0" fontId="0" fillId="0" borderId="48" xfId="0" applyFont="1" applyBorder="1" applyAlignment="1" applyProtection="1">
      <alignment horizontal="center" vertical="center"/>
      <protection locked="0" hidden="1"/>
    </xf>
    <xf numFmtId="0" fontId="0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vertical="center"/>
      <protection hidden="1"/>
    </xf>
    <xf numFmtId="0" fontId="21" fillId="0" borderId="11" xfId="0" applyFont="1" applyBorder="1" applyAlignment="1" applyProtection="1">
      <alignment horizontal="center" vertical="center"/>
      <protection locked="0"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1" fillId="0" borderId="14" xfId="0" applyFont="1" applyBorder="1" applyAlignment="1" applyProtection="1">
      <alignment vertical="center"/>
      <protection hidden="1"/>
    </xf>
    <xf numFmtId="0" fontId="21" fillId="0" borderId="29" xfId="0" applyFont="1" applyBorder="1" applyAlignment="1" applyProtection="1">
      <alignment vertical="center" wrapText="1"/>
      <protection hidden="1"/>
    </xf>
    <xf numFmtId="0" fontId="21" fillId="0" borderId="29" xfId="0" applyFont="1" applyBorder="1" applyAlignment="1" applyProtection="1">
      <alignment horizontal="left" vertical="center"/>
      <protection hidden="1"/>
    </xf>
    <xf numFmtId="0" fontId="21" fillId="0" borderId="13" xfId="0" applyFont="1" applyBorder="1" applyAlignment="1" applyProtection="1">
      <alignment horizontal="left" vertical="center"/>
      <protection hidden="1"/>
    </xf>
    <xf numFmtId="0" fontId="21" fillId="0" borderId="14" xfId="0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horizontal="left" vertical="center"/>
      <protection hidden="1"/>
    </xf>
    <xf numFmtId="0" fontId="21" fillId="0" borderId="26" xfId="0" applyFont="1" applyBorder="1" applyAlignment="1" applyProtection="1">
      <alignment horizontal="left" vertical="center"/>
      <protection hidden="1"/>
    </xf>
    <xf numFmtId="0" fontId="21" fillId="0" borderId="18" xfId="0" applyFont="1" applyBorder="1" applyAlignment="1" applyProtection="1">
      <alignment horizontal="left" vertical="center"/>
      <protection hidden="1"/>
    </xf>
    <xf numFmtId="0" fontId="21" fillId="0" borderId="19" xfId="0" applyFont="1" applyBorder="1" applyAlignment="1" applyProtection="1">
      <alignment horizontal="left" vertical="center"/>
      <protection hidden="1"/>
    </xf>
    <xf numFmtId="0" fontId="0" fillId="0" borderId="58" xfId="0" applyFont="1" applyBorder="1" applyAlignment="1" applyProtection="1">
      <alignment horizontal="center" vertical="center"/>
      <protection locked="0" hidden="1"/>
    </xf>
    <xf numFmtId="0" fontId="0" fillId="0" borderId="54" xfId="0" applyFont="1" applyBorder="1" applyAlignment="1" applyProtection="1">
      <alignment horizontal="center" vertical="center"/>
      <protection locked="0" hidden="1"/>
    </xf>
    <xf numFmtId="0" fontId="0" fillId="0" borderId="59" xfId="0" applyFont="1" applyBorder="1" applyAlignment="1" applyProtection="1">
      <alignment horizontal="center" vertical="center"/>
      <protection locked="0" hidden="1"/>
    </xf>
    <xf numFmtId="0" fontId="0" fillId="0" borderId="49" xfId="0" applyFont="1" applyBorder="1" applyAlignment="1" applyProtection="1">
      <alignment horizontal="center" vertical="center"/>
      <protection locked="0" hidden="1"/>
    </xf>
    <xf numFmtId="0" fontId="0" fillId="0" borderId="60" xfId="0" applyFont="1" applyBorder="1" applyAlignment="1" applyProtection="1">
      <alignment horizontal="center" vertical="center"/>
      <protection locked="0" hidden="1"/>
    </xf>
    <xf numFmtId="0" fontId="0" fillId="0" borderId="61" xfId="0" applyFont="1" applyBorder="1" applyAlignment="1" applyProtection="1">
      <alignment horizontal="center" vertical="center"/>
      <protection locked="0" hidden="1"/>
    </xf>
    <xf numFmtId="0" fontId="21" fillId="0" borderId="29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0" xfId="0" applyFont="1" applyBorder="1" applyAlignment="1" applyProtection="1">
      <alignment horizontal="center" vertical="top"/>
      <protection hidden="1"/>
    </xf>
    <xf numFmtId="0" fontId="21" fillId="0" borderId="0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21" fillId="0" borderId="40" xfId="0" applyFont="1" applyBorder="1" applyAlignment="1" applyProtection="1">
      <alignment horizontal="center" vertical="top"/>
      <protection hidden="1"/>
    </xf>
    <xf numFmtId="0" fontId="21" fillId="0" borderId="41" xfId="0" applyFont="1" applyBorder="1" applyAlignment="1" applyProtection="1">
      <alignment horizontal="center" vertical="top"/>
      <protection hidden="1"/>
    </xf>
    <xf numFmtId="0" fontId="21" fillId="0" borderId="43" xfId="0" applyFont="1" applyBorder="1" applyAlignment="1" applyProtection="1">
      <alignment horizontal="center" vertical="top"/>
      <protection hidden="1"/>
    </xf>
    <xf numFmtId="0" fontId="21" fillId="0" borderId="23" xfId="0" applyFont="1" applyBorder="1" applyAlignment="1" applyProtection="1">
      <alignment horizontal="left" vertical="center"/>
      <protection hidden="1"/>
    </xf>
    <xf numFmtId="0" fontId="21" fillId="0" borderId="40" xfId="0" applyFont="1" applyBorder="1" applyAlignment="1" applyProtection="1">
      <alignment horizontal="left" vertical="center"/>
      <protection hidden="1"/>
    </xf>
    <xf numFmtId="0" fontId="21" fillId="0" borderId="41" xfId="0" applyFont="1" applyBorder="1" applyAlignment="1" applyProtection="1">
      <alignment horizontal="left" vertical="center"/>
      <protection hidden="1"/>
    </xf>
    <xf numFmtId="0" fontId="21" fillId="0" borderId="43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18" xfId="0" applyFont="1" applyBorder="1" applyAlignment="1" applyProtection="1">
      <alignment horizontal="center"/>
      <protection locked="0" hidden="1"/>
    </xf>
    <xf numFmtId="0" fontId="21" fillId="0" borderId="52" xfId="0" applyFont="1" applyBorder="1" applyAlignment="1" applyProtection="1">
      <alignment horizontal="left" vertical="center" wrapText="1"/>
      <protection hidden="1"/>
    </xf>
    <xf numFmtId="0" fontId="21" fillId="0" borderId="52" xfId="0" applyFont="1" applyBorder="1" applyAlignment="1" applyProtection="1">
      <alignment horizontal="left" vertical="center"/>
      <protection hidden="1"/>
    </xf>
    <xf numFmtId="0" fontId="21" fillId="0" borderId="33" xfId="0" applyFont="1" applyBorder="1" applyAlignment="1" applyProtection="1">
      <alignment horizontal="left" vertical="center"/>
      <protection hidden="1"/>
    </xf>
    <xf numFmtId="38" fontId="0" fillId="0" borderId="29" xfId="33" applyFont="1" applyBorder="1" applyAlignment="1" applyProtection="1">
      <alignment horizontal="center" vertical="center"/>
      <protection hidden="1"/>
    </xf>
    <xf numFmtId="38" fontId="0" fillId="0" borderId="13" xfId="33" applyFont="1" applyBorder="1" applyAlignment="1" applyProtection="1">
      <alignment horizontal="center" vertical="center"/>
      <protection hidden="1"/>
    </xf>
    <xf numFmtId="38" fontId="0" fillId="0" borderId="30" xfId="33" applyFont="1" applyBorder="1" applyAlignment="1" applyProtection="1">
      <alignment horizontal="center" vertical="center"/>
      <protection hidden="1"/>
    </xf>
    <xf numFmtId="38" fontId="0" fillId="0" borderId="10" xfId="33" applyFont="1" applyBorder="1" applyAlignment="1" applyProtection="1">
      <alignment horizontal="center" vertical="center"/>
      <protection hidden="1"/>
    </xf>
    <xf numFmtId="38" fontId="0" fillId="0" borderId="0" xfId="33" applyFont="1" applyBorder="1" applyAlignment="1" applyProtection="1">
      <alignment horizontal="center" vertical="center"/>
      <protection hidden="1"/>
    </xf>
    <xf numFmtId="38" fontId="0" fillId="0" borderId="31" xfId="33" applyFont="1" applyBorder="1" applyAlignment="1" applyProtection="1">
      <alignment horizontal="center" vertical="center"/>
      <protection hidden="1"/>
    </xf>
    <xf numFmtId="38" fontId="0" fillId="0" borderId="26" xfId="33" applyFont="1" applyBorder="1" applyAlignment="1" applyProtection="1">
      <alignment horizontal="center" vertical="center"/>
      <protection hidden="1"/>
    </xf>
    <xf numFmtId="38" fontId="0" fillId="0" borderId="18" xfId="33" applyFont="1" applyBorder="1" applyAlignment="1" applyProtection="1">
      <alignment horizontal="center" vertical="center"/>
      <protection hidden="1"/>
    </xf>
    <xf numFmtId="38" fontId="0" fillId="0" borderId="32" xfId="33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vertical="center"/>
      <protection hidden="1"/>
    </xf>
    <xf numFmtId="0" fontId="21" fillId="0" borderId="33" xfId="0" applyFont="1" applyBorder="1" applyAlignment="1" applyProtection="1">
      <alignment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locked="0" hidden="1"/>
    </xf>
    <xf numFmtId="0" fontId="0" fillId="0" borderId="32" xfId="0" applyFont="1" applyBorder="1" applyAlignment="1" applyProtection="1">
      <alignment horizontal="center" vertical="center"/>
      <protection locked="0" hidden="1"/>
    </xf>
    <xf numFmtId="0" fontId="0" fillId="0" borderId="47" xfId="0" applyFont="1" applyBorder="1" applyAlignment="1" applyProtection="1">
      <alignment horizontal="center" vertical="center"/>
      <protection locked="0" hidden="1"/>
    </xf>
    <xf numFmtId="0" fontId="21" fillId="0" borderId="1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alignment horizontal="left" vertical="center" wrapText="1"/>
      <protection hidden="1"/>
    </xf>
    <xf numFmtId="0" fontId="28" fillId="0" borderId="18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vertical="center"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1" fillId="0" borderId="19" xfId="0" applyFont="1" applyBorder="1" applyAlignment="1" applyProtection="1">
      <alignment vertical="center"/>
      <protection hidden="1"/>
    </xf>
    <xf numFmtId="49" fontId="21" fillId="0" borderId="23" xfId="0" applyNumberFormat="1" applyFont="1" applyBorder="1" applyAlignment="1" applyProtection="1">
      <alignment horizontal="center" vertical="center"/>
      <protection hidden="1"/>
    </xf>
    <xf numFmtId="49" fontId="21" fillId="0" borderId="25" xfId="0" applyNumberFormat="1" applyFont="1" applyBorder="1" applyAlignment="1" applyProtection="1">
      <alignment horizontal="center" vertical="center"/>
      <protection hidden="1"/>
    </xf>
    <xf numFmtId="49" fontId="21" fillId="0" borderId="10" xfId="0" applyNumberFormat="1" applyFont="1" applyBorder="1" applyAlignment="1" applyProtection="1">
      <alignment horizontal="center" vertical="center"/>
      <protection hidden="1"/>
    </xf>
    <xf numFmtId="49" fontId="21" fillId="0" borderId="16" xfId="0" applyNumberFormat="1" applyFont="1" applyBorder="1" applyAlignment="1" applyProtection="1">
      <alignment horizontal="center" vertical="center"/>
      <protection hidden="1"/>
    </xf>
    <xf numFmtId="49" fontId="21" fillId="0" borderId="26" xfId="0" applyNumberFormat="1" applyFont="1" applyBorder="1" applyAlignment="1" applyProtection="1">
      <alignment horizontal="center" vertical="center"/>
      <protection hidden="1"/>
    </xf>
    <xf numFmtId="49" fontId="21" fillId="0" borderId="19" xfId="0" applyNumberFormat="1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vertical="center" wrapText="1"/>
      <protection hidden="1"/>
    </xf>
    <xf numFmtId="0" fontId="21" fillId="0" borderId="18" xfId="0" applyFont="1" applyBorder="1" applyAlignment="1" applyProtection="1">
      <alignment vertical="center" wrapText="1"/>
      <protection hidden="1"/>
    </xf>
    <xf numFmtId="0" fontId="21" fillId="0" borderId="19" xfId="0" applyFont="1" applyBorder="1" applyAlignment="1" applyProtection="1">
      <alignment vertical="center" wrapText="1"/>
      <protection hidden="1"/>
    </xf>
    <xf numFmtId="0" fontId="21" fillId="0" borderId="29" xfId="0" applyFont="1" applyBorder="1" applyAlignment="1" applyProtection="1">
      <alignment horizontal="left" vertical="top" wrapText="1"/>
      <protection hidden="1"/>
    </xf>
    <xf numFmtId="0" fontId="21" fillId="0" borderId="13" xfId="0" applyFont="1" applyBorder="1" applyAlignment="1" applyProtection="1">
      <alignment horizontal="left" vertical="top" wrapText="1"/>
      <protection hidden="1"/>
    </xf>
    <xf numFmtId="0" fontId="21" fillId="0" borderId="14" xfId="0" applyFont="1" applyBorder="1" applyAlignment="1" applyProtection="1">
      <alignment horizontal="left" vertical="top" wrapText="1"/>
      <protection hidden="1"/>
    </xf>
    <xf numFmtId="0" fontId="21" fillId="0" borderId="10" xfId="0" applyFont="1" applyBorder="1" applyAlignment="1" applyProtection="1">
      <alignment horizontal="left" vertical="top" wrapText="1"/>
      <protection hidden="1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21" fillId="0" borderId="16" xfId="0" applyFont="1" applyBorder="1" applyAlignment="1" applyProtection="1">
      <alignment horizontal="left" vertical="top" wrapText="1"/>
      <protection hidden="1"/>
    </xf>
    <xf numFmtId="0" fontId="21" fillId="0" borderId="40" xfId="0" applyFont="1" applyBorder="1" applyAlignment="1" applyProtection="1">
      <alignment horizontal="left" vertical="top" wrapText="1"/>
      <protection hidden="1"/>
    </xf>
    <xf numFmtId="0" fontId="21" fillId="0" borderId="41" xfId="0" applyFont="1" applyBorder="1" applyAlignment="1" applyProtection="1">
      <alignment horizontal="left" vertical="top" wrapText="1"/>
      <protection hidden="1"/>
    </xf>
    <xf numFmtId="0" fontId="21" fillId="0" borderId="43" xfId="0" applyFont="1" applyBorder="1" applyAlignment="1" applyProtection="1">
      <alignment horizontal="left" vertical="top" wrapText="1"/>
      <protection hidden="1"/>
    </xf>
    <xf numFmtId="0" fontId="1" fillId="0" borderId="24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center"/>
      <protection locked="0" hidden="1"/>
    </xf>
    <xf numFmtId="0" fontId="27" fillId="0" borderId="18" xfId="0" applyFont="1" applyBorder="1" applyAlignment="1" applyProtection="1">
      <alignment horizontal="center"/>
      <protection locked="0" hidden="1"/>
    </xf>
    <xf numFmtId="0" fontId="21" fillId="0" borderId="13" xfId="0" applyFont="1" applyBorder="1" applyAlignment="1" applyProtection="1">
      <alignment vertical="center" wrapText="1"/>
      <protection hidden="1"/>
    </xf>
    <xf numFmtId="0" fontId="21" fillId="0" borderId="16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49" fontId="1" fillId="0" borderId="25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52" xfId="0" applyFont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vertical="center"/>
      <protection hidden="1"/>
    </xf>
    <xf numFmtId="0" fontId="21" fillId="0" borderId="55" xfId="0" applyFont="1" applyBorder="1" applyAlignment="1" applyProtection="1">
      <alignment vertical="center"/>
      <protection hidden="1"/>
    </xf>
    <xf numFmtId="0" fontId="21" fillId="0" borderId="56" xfId="0" applyFont="1" applyBorder="1" applyAlignment="1" applyProtection="1">
      <alignment vertical="center"/>
      <protection hidden="1"/>
    </xf>
    <xf numFmtId="0" fontId="21" fillId="0" borderId="57" xfId="0" applyFont="1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7" fillId="0" borderId="2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locked="0" hidden="1"/>
    </xf>
    <xf numFmtId="0" fontId="0" fillId="0" borderId="24" xfId="0" applyFont="1" applyBorder="1" applyAlignment="1" applyProtection="1">
      <alignment horizontal="center"/>
      <protection locked="0" hidden="1"/>
    </xf>
    <xf numFmtId="0" fontId="21" fillId="0" borderId="10" xfId="0" applyFont="1" applyBorder="1" applyAlignment="1" applyProtection="1">
      <alignment horizontal="left" vertical="center" wrapText="1" shrinkToFit="1"/>
      <protection hidden="1"/>
    </xf>
    <xf numFmtId="0" fontId="21" fillId="0" borderId="0" xfId="0" applyFont="1" applyBorder="1" applyAlignment="1" applyProtection="1">
      <alignment horizontal="left" vertical="center" wrapText="1" shrinkToFit="1"/>
      <protection hidden="1"/>
    </xf>
    <xf numFmtId="0" fontId="21" fillId="0" borderId="16" xfId="0" applyFont="1" applyBorder="1" applyAlignment="1" applyProtection="1">
      <alignment horizontal="left" vertical="center" wrapText="1" shrinkToFit="1"/>
      <protection hidden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vertical="center" wrapText="1"/>
      <protection hidden="1"/>
    </xf>
    <xf numFmtId="0" fontId="21" fillId="0" borderId="33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protection hidden="1"/>
    </xf>
    <xf numFmtId="0" fontId="21" fillId="0" borderId="23" xfId="0" applyFont="1" applyBorder="1" applyAlignment="1" applyProtection="1">
      <alignment vertical="center" shrinkToFit="1"/>
      <protection locked="0" hidden="1"/>
    </xf>
    <xf numFmtId="0" fontId="0" fillId="0" borderId="24" xfId="0" applyBorder="1" applyAlignment="1" applyProtection="1">
      <alignment vertical="center" shrinkToFit="1"/>
      <protection hidden="1"/>
    </xf>
    <xf numFmtId="0" fontId="0" fillId="0" borderId="25" xfId="0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16" xfId="0" applyBorder="1" applyAlignment="1" applyProtection="1">
      <alignment vertical="center" shrinkToFit="1"/>
      <protection hidden="1"/>
    </xf>
    <xf numFmtId="0" fontId="0" fillId="0" borderId="26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DM994"/>
  <sheetViews>
    <sheetView tabSelected="1" view="pageBreakPreview" zoomScaleNormal="100" zoomScaleSheetLayoutView="100" workbookViewId="0">
      <selection activeCell="R10" sqref="R10:AN13"/>
    </sheetView>
  </sheetViews>
  <sheetFormatPr defaultColWidth="0" defaultRowHeight="13.5"/>
  <cols>
    <col min="1" max="4" width="1.625" style="1" customWidth="1"/>
    <col min="5" max="89" width="1.25" style="25" customWidth="1"/>
    <col min="90" max="95" width="5.625" style="1" customWidth="1"/>
    <col min="96" max="117" width="5.625" style="1" hidden="1" customWidth="1"/>
    <col min="118" max="16384" width="0" style="1" hidden="1"/>
  </cols>
  <sheetData>
    <row r="1" spans="5:97" ht="8.1" customHeight="1"/>
    <row r="2" spans="5:97" ht="8.1" customHeight="1"/>
    <row r="3" spans="5:97" ht="8.1" customHeight="1">
      <c r="E3" s="396" t="s">
        <v>18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6"/>
      <c r="AW3" s="396"/>
      <c r="AX3" s="396"/>
      <c r="AY3" s="396"/>
      <c r="AZ3" s="396"/>
      <c r="BA3" s="396"/>
      <c r="BB3" s="396"/>
      <c r="BC3" s="396"/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  <c r="BR3" s="396"/>
      <c r="BS3" s="396"/>
      <c r="BT3" s="396"/>
      <c r="BU3" s="396"/>
      <c r="BV3" s="396"/>
      <c r="BW3" s="396"/>
      <c r="BX3" s="396"/>
      <c r="BY3" s="396"/>
      <c r="BZ3" s="396"/>
      <c r="CA3" s="396"/>
      <c r="CB3" s="396"/>
      <c r="CC3" s="396"/>
      <c r="CD3" s="396"/>
      <c r="CE3" s="396"/>
      <c r="CF3" s="396"/>
      <c r="CG3" s="396"/>
      <c r="CH3" s="396"/>
      <c r="CI3" s="396"/>
      <c r="CJ3" s="396"/>
      <c r="CK3" s="396"/>
    </row>
    <row r="4" spans="5:97" ht="8.1" customHeight="1"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396"/>
      <c r="BS4" s="396"/>
      <c r="BT4" s="396"/>
      <c r="BU4" s="396"/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6"/>
      <c r="CH4" s="396"/>
      <c r="CI4" s="396"/>
      <c r="CJ4" s="396"/>
      <c r="CK4" s="396"/>
    </row>
    <row r="5" spans="5:97" ht="8.1" customHeight="1"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T5" s="29"/>
      <c r="U5" s="29"/>
      <c r="V5" s="29"/>
      <c r="W5" s="29"/>
      <c r="X5" s="29"/>
      <c r="Y5" s="29"/>
      <c r="Z5" s="29"/>
      <c r="AA5" s="264" t="s">
        <v>62</v>
      </c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301" t="s">
        <v>147</v>
      </c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264" t="s">
        <v>63</v>
      </c>
      <c r="AY5" s="264"/>
      <c r="AZ5" s="264"/>
      <c r="BA5" s="264"/>
      <c r="BB5" s="264"/>
      <c r="BC5" s="264"/>
      <c r="BD5" s="264"/>
      <c r="BE5" s="264"/>
      <c r="BF5" s="264"/>
      <c r="BG5" s="264" t="str">
        <f>IF(AL5="認定番号","?",IF(AL5="ENNNUN-2457","DBG-8",""))</f>
        <v>DBG-8</v>
      </c>
      <c r="BH5" s="264"/>
      <c r="BI5" s="264"/>
      <c r="BJ5" s="264"/>
      <c r="BK5" s="264"/>
      <c r="BL5" s="264"/>
      <c r="BM5" s="264"/>
      <c r="BN5" s="264"/>
      <c r="BO5" s="264"/>
      <c r="BP5" s="264"/>
      <c r="BQ5" s="264" t="s">
        <v>85</v>
      </c>
      <c r="BR5" s="264"/>
      <c r="BS5" s="264"/>
      <c r="BT5" s="29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4"/>
      <c r="CM5" s="4"/>
      <c r="CN5" s="4"/>
      <c r="CO5" s="4"/>
      <c r="CP5" s="4"/>
      <c r="CQ5" s="4"/>
      <c r="CR5" s="4"/>
      <c r="CS5" s="4"/>
    </row>
    <row r="6" spans="5:97" ht="8.1" customHeight="1"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29"/>
      <c r="T6" s="29"/>
      <c r="U6" s="29"/>
      <c r="V6" s="29"/>
      <c r="W6" s="29"/>
      <c r="X6" s="29"/>
      <c r="Y6" s="29"/>
      <c r="Z6" s="29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9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4"/>
      <c r="CM6" s="4"/>
      <c r="CN6" s="4"/>
      <c r="CO6" s="4"/>
      <c r="CP6" s="4"/>
      <c r="CQ6" s="4"/>
      <c r="CR6" s="4"/>
      <c r="CS6" s="4"/>
    </row>
    <row r="7" spans="5:97" ht="8.1" customHeight="1"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</row>
    <row r="8" spans="5:97" ht="8.1" customHeight="1"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6"/>
      <c r="AP8" s="26"/>
      <c r="AQ8" s="31"/>
      <c r="AR8" s="32"/>
      <c r="AS8" s="32"/>
      <c r="AT8" s="32"/>
      <c r="AU8" s="32"/>
      <c r="AV8" s="32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4"/>
      <c r="BH8" s="34"/>
      <c r="BI8" s="34"/>
      <c r="BJ8" s="34"/>
      <c r="BK8" s="34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5:97" ht="8.1" customHeight="1"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26"/>
      <c r="AP9" s="26"/>
      <c r="AQ9" s="32"/>
      <c r="AR9" s="32"/>
      <c r="AS9" s="32"/>
      <c r="AT9" s="32"/>
      <c r="AU9" s="32"/>
      <c r="AV9" s="32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2"/>
      <c r="BH9" s="35"/>
      <c r="BI9" s="35"/>
      <c r="BJ9" s="35"/>
      <c r="BK9" s="35"/>
      <c r="BL9" s="28"/>
      <c r="BM9" s="28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</row>
    <row r="10" spans="5:97" ht="8.1" customHeight="1"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  <c r="R10" s="131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Q10" s="38"/>
      <c r="AR10" s="39"/>
      <c r="AS10" s="39"/>
      <c r="AT10" s="39"/>
      <c r="AU10" s="39"/>
      <c r="AV10" s="39"/>
      <c r="AW10" s="40"/>
      <c r="AX10" s="40"/>
      <c r="AY10" s="40"/>
      <c r="AZ10" s="40"/>
      <c r="BA10" s="40"/>
      <c r="BB10" s="37"/>
      <c r="BC10" s="37"/>
      <c r="BD10" s="37"/>
      <c r="BE10" s="37"/>
      <c r="BF10" s="37"/>
      <c r="BG10" s="32"/>
      <c r="BH10" s="41"/>
      <c r="BI10" s="41"/>
      <c r="BJ10" s="41"/>
      <c r="BK10" s="41"/>
      <c r="BL10" s="42"/>
      <c r="BM10" s="42"/>
      <c r="BN10" s="319" t="s">
        <v>144</v>
      </c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</row>
    <row r="11" spans="5:97" ht="8.1" customHeight="1"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3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Q11" s="39"/>
      <c r="AR11" s="39"/>
      <c r="AS11" s="39"/>
      <c r="AT11" s="39"/>
      <c r="AU11" s="39"/>
      <c r="AV11" s="39"/>
      <c r="AW11" s="40"/>
      <c r="AX11" s="40"/>
      <c r="AY11" s="40"/>
      <c r="AZ11" s="40"/>
      <c r="BA11" s="40"/>
      <c r="BB11" s="37"/>
      <c r="BC11" s="37"/>
      <c r="BD11" s="37"/>
      <c r="BE11" s="37"/>
      <c r="BF11" s="37"/>
      <c r="BG11" s="35"/>
      <c r="BH11" s="35"/>
      <c r="BI11" s="40"/>
      <c r="BJ11" s="39"/>
      <c r="BK11" s="39"/>
      <c r="BL11" s="44"/>
      <c r="BM11" s="44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</row>
    <row r="12" spans="5:97" ht="8.1" customHeight="1">
      <c r="F12" s="477" t="s">
        <v>26</v>
      </c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80" t="s">
        <v>142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O12" s="33"/>
      <c r="BP12" s="33"/>
      <c r="BQ12" s="33"/>
      <c r="BR12" s="33"/>
      <c r="BS12" s="33"/>
      <c r="BT12" s="33"/>
      <c r="BU12" s="33"/>
      <c r="BV12" s="33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3"/>
      <c r="CJ12" s="33"/>
      <c r="CK12" s="33"/>
    </row>
    <row r="13" spans="5:97" ht="8.1" customHeight="1"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38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O13" s="33"/>
      <c r="BP13" s="33"/>
      <c r="BQ13" s="33"/>
      <c r="BR13" s="33"/>
      <c r="BS13" s="33"/>
      <c r="BT13" s="33"/>
      <c r="BU13" s="33"/>
      <c r="BV13" s="33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3"/>
      <c r="CJ13" s="33"/>
      <c r="CK13" s="33"/>
    </row>
    <row r="14" spans="5:97" ht="8.1" customHeight="1">
      <c r="F14" s="479" t="s">
        <v>25</v>
      </c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81" t="s">
        <v>142</v>
      </c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Q14" s="45"/>
      <c r="AR14" s="45"/>
      <c r="AS14" s="45"/>
      <c r="AT14" s="45"/>
      <c r="AU14" s="45"/>
      <c r="AV14" s="45"/>
      <c r="AW14" s="46"/>
      <c r="AX14" s="46"/>
      <c r="AY14" s="46"/>
      <c r="AZ14" s="47"/>
      <c r="BA14" s="47"/>
      <c r="BB14" s="46"/>
      <c r="BC14" s="45"/>
      <c r="BD14" s="47"/>
      <c r="BE14" s="47"/>
      <c r="BF14" s="46"/>
      <c r="BG14" s="45"/>
      <c r="BH14" s="47"/>
      <c r="BI14" s="47"/>
      <c r="BJ14" s="46"/>
      <c r="BK14" s="45"/>
      <c r="BL14" s="38"/>
      <c r="BM14" s="38"/>
      <c r="BN14" s="44"/>
      <c r="BO14" s="275" t="s">
        <v>24</v>
      </c>
      <c r="BP14" s="275"/>
      <c r="BQ14" s="275"/>
      <c r="BR14" s="275"/>
      <c r="BS14" s="275"/>
      <c r="BT14" s="275"/>
      <c r="BU14" s="275"/>
      <c r="BV14" s="275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275" t="s">
        <v>33</v>
      </c>
      <c r="CJ14" s="275"/>
      <c r="CK14" s="275"/>
    </row>
    <row r="15" spans="5:97" ht="8.1" customHeight="1"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383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50"/>
      <c r="AQ15" s="45"/>
      <c r="AR15" s="45"/>
      <c r="AS15" s="45"/>
      <c r="AT15" s="45"/>
      <c r="AU15" s="45"/>
      <c r="AV15" s="45"/>
      <c r="AW15" s="46"/>
      <c r="AX15" s="46"/>
      <c r="AY15" s="46"/>
      <c r="AZ15" s="47"/>
      <c r="BA15" s="47"/>
      <c r="BB15" s="45"/>
      <c r="BC15" s="45"/>
      <c r="BD15" s="47"/>
      <c r="BE15" s="47"/>
      <c r="BF15" s="45"/>
      <c r="BG15" s="45"/>
      <c r="BH15" s="47"/>
      <c r="BI15" s="47"/>
      <c r="BJ15" s="45"/>
      <c r="BK15" s="45"/>
      <c r="BL15" s="38"/>
      <c r="BM15" s="38"/>
      <c r="BN15" s="44"/>
      <c r="BO15" s="276"/>
      <c r="BP15" s="276"/>
      <c r="BQ15" s="276"/>
      <c r="BR15" s="276"/>
      <c r="BS15" s="276"/>
      <c r="BT15" s="276"/>
      <c r="BU15" s="276"/>
      <c r="BV15" s="276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276"/>
      <c r="CJ15" s="276"/>
      <c r="CK15" s="276"/>
    </row>
    <row r="16" spans="5:97" ht="8.1" customHeight="1"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1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Q16" s="53"/>
      <c r="AR16" s="53"/>
      <c r="AS16" s="53"/>
      <c r="AT16" s="53"/>
      <c r="AU16" s="53"/>
      <c r="AV16" s="53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38"/>
      <c r="BH16" s="38"/>
      <c r="BI16" s="38"/>
      <c r="BJ16" s="54"/>
      <c r="BK16" s="54"/>
      <c r="BL16" s="54"/>
      <c r="BM16" s="54"/>
      <c r="BO16" s="55"/>
      <c r="BP16" s="55"/>
      <c r="BQ16" s="55"/>
      <c r="BR16" s="55"/>
      <c r="BS16" s="55"/>
      <c r="BT16" s="55"/>
      <c r="BU16" s="55"/>
      <c r="BV16" s="55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55"/>
      <c r="CJ16" s="55"/>
      <c r="CK16" s="55"/>
    </row>
    <row r="17" spans="3:113" ht="8.1" customHeight="1">
      <c r="E17" s="342" t="s">
        <v>0</v>
      </c>
      <c r="F17" s="437"/>
      <c r="G17" s="437"/>
      <c r="H17" s="437"/>
      <c r="I17" s="437"/>
      <c r="J17" s="437"/>
      <c r="K17" s="437"/>
      <c r="L17" s="438"/>
      <c r="M17" s="240" t="s">
        <v>1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0" t="s">
        <v>4</v>
      </c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0" t="s">
        <v>3</v>
      </c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317" t="s">
        <v>5</v>
      </c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208" t="s">
        <v>6</v>
      </c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377"/>
      <c r="CL17" s="485"/>
      <c r="CM17" s="486"/>
      <c r="CN17" s="486"/>
      <c r="CO17" s="487"/>
      <c r="CP17" s="6"/>
      <c r="CQ17" s="6"/>
    </row>
    <row r="18" spans="3:113" ht="8.1" customHeight="1">
      <c r="E18" s="439"/>
      <c r="F18" s="440"/>
      <c r="G18" s="440"/>
      <c r="H18" s="440"/>
      <c r="I18" s="440"/>
      <c r="J18" s="440"/>
      <c r="K18" s="440"/>
      <c r="L18" s="441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97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6"/>
      <c r="CL18" s="488"/>
      <c r="CM18" s="489"/>
      <c r="CN18" s="489"/>
      <c r="CO18" s="490"/>
      <c r="CP18" s="6"/>
      <c r="CQ18" s="6"/>
      <c r="CY18" s="9"/>
      <c r="CZ18" s="9"/>
    </row>
    <row r="19" spans="3:113" ht="8.1" customHeight="1">
      <c r="E19" s="439"/>
      <c r="F19" s="440"/>
      <c r="G19" s="440"/>
      <c r="H19" s="440"/>
      <c r="I19" s="440"/>
      <c r="J19" s="440"/>
      <c r="K19" s="440"/>
      <c r="L19" s="441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277" t="s">
        <v>19</v>
      </c>
      <c r="BX19" s="278"/>
      <c r="BY19" s="278"/>
      <c r="BZ19" s="278"/>
      <c r="CA19" s="279"/>
      <c r="CB19" s="305" t="s">
        <v>42</v>
      </c>
      <c r="CC19" s="306"/>
      <c r="CD19" s="306"/>
      <c r="CE19" s="306"/>
      <c r="CF19" s="307"/>
      <c r="CG19" s="299" t="s">
        <v>20</v>
      </c>
      <c r="CH19" s="278"/>
      <c r="CI19" s="278"/>
      <c r="CJ19" s="279"/>
      <c r="CK19" s="300"/>
      <c r="CL19" s="488"/>
      <c r="CM19" s="489"/>
      <c r="CN19" s="489"/>
      <c r="CO19" s="490"/>
      <c r="CP19" s="6"/>
      <c r="CQ19" s="6"/>
      <c r="CY19" s="5"/>
      <c r="CZ19" s="5"/>
      <c r="DB19" s="10"/>
    </row>
    <row r="20" spans="3:113" ht="8.1" customHeight="1">
      <c r="E20" s="439"/>
      <c r="F20" s="440"/>
      <c r="G20" s="440"/>
      <c r="H20" s="440"/>
      <c r="I20" s="440"/>
      <c r="J20" s="440"/>
      <c r="K20" s="440"/>
      <c r="L20" s="441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277"/>
      <c r="BX20" s="278"/>
      <c r="BY20" s="278"/>
      <c r="BZ20" s="278"/>
      <c r="CA20" s="279"/>
      <c r="CB20" s="308"/>
      <c r="CC20" s="221"/>
      <c r="CD20" s="221"/>
      <c r="CE20" s="221"/>
      <c r="CF20" s="309"/>
      <c r="CG20" s="299"/>
      <c r="CH20" s="278"/>
      <c r="CI20" s="278"/>
      <c r="CJ20" s="279"/>
      <c r="CK20" s="300"/>
      <c r="CL20" s="488"/>
      <c r="CM20" s="489"/>
      <c r="CN20" s="489"/>
      <c r="CO20" s="490"/>
      <c r="CP20" s="6"/>
      <c r="CQ20" s="6"/>
      <c r="CY20" s="5"/>
      <c r="CZ20" s="5"/>
      <c r="DD20" s="7"/>
    </row>
    <row r="21" spans="3:113" ht="8.1" customHeight="1">
      <c r="C21" s="4"/>
      <c r="D21" s="4"/>
      <c r="E21" s="442"/>
      <c r="F21" s="340"/>
      <c r="G21" s="340"/>
      <c r="H21" s="340"/>
      <c r="I21" s="340"/>
      <c r="J21" s="340"/>
      <c r="K21" s="340"/>
      <c r="L21" s="4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280"/>
      <c r="BX21" s="278"/>
      <c r="BY21" s="278"/>
      <c r="BZ21" s="278"/>
      <c r="CA21" s="279"/>
      <c r="CB21" s="310"/>
      <c r="CC21" s="223"/>
      <c r="CD21" s="223"/>
      <c r="CE21" s="223"/>
      <c r="CF21" s="311"/>
      <c r="CG21" s="278"/>
      <c r="CH21" s="278"/>
      <c r="CI21" s="278"/>
      <c r="CJ21" s="279"/>
      <c r="CK21" s="300"/>
      <c r="CL21" s="491"/>
      <c r="CM21" s="492"/>
      <c r="CN21" s="492"/>
      <c r="CO21" s="493"/>
      <c r="CP21" s="6"/>
      <c r="CQ21" s="6"/>
      <c r="CY21" s="5"/>
      <c r="CZ21" s="5"/>
      <c r="DB21" s="10"/>
      <c r="DD21" s="7"/>
    </row>
    <row r="22" spans="3:113" ht="8.1" customHeight="1">
      <c r="C22" s="4"/>
      <c r="D22" s="4"/>
      <c r="E22" s="419" t="s">
        <v>28</v>
      </c>
      <c r="F22" s="420"/>
      <c r="G22" s="269" t="s">
        <v>74</v>
      </c>
      <c r="H22" s="270"/>
      <c r="I22" s="270"/>
      <c r="J22" s="270"/>
      <c r="K22" s="270"/>
      <c r="L22" s="271"/>
      <c r="M22" s="269" t="s">
        <v>51</v>
      </c>
      <c r="N22" s="270"/>
      <c r="O22" s="270"/>
      <c r="P22" s="270"/>
      <c r="Q22" s="270"/>
      <c r="R22" s="270"/>
      <c r="S22" s="270"/>
      <c r="T22" s="270"/>
      <c r="U22" s="270"/>
      <c r="V22" s="270"/>
      <c r="W22" s="271"/>
      <c r="X22" s="269" t="s">
        <v>128</v>
      </c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1"/>
      <c r="AK22" s="269" t="s">
        <v>79</v>
      </c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1"/>
      <c r="BH22" s="376" t="str">
        <f>IF(BI26="","","●")</f>
        <v/>
      </c>
      <c r="BI22" s="255"/>
      <c r="BJ22" s="255"/>
      <c r="BK22" s="295" t="s">
        <v>87</v>
      </c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6"/>
      <c r="BW22" s="314" t="str">
        <f>IF(DF42="〇","〇","")</f>
        <v/>
      </c>
      <c r="BX22" s="284"/>
      <c r="BY22" s="284"/>
      <c r="BZ22" s="284"/>
      <c r="CA22" s="285"/>
      <c r="CB22" s="283" t="s">
        <v>46</v>
      </c>
      <c r="CC22" s="284"/>
      <c r="CD22" s="284"/>
      <c r="CE22" s="284"/>
      <c r="CF22" s="285"/>
      <c r="CG22" s="283" t="str">
        <f>IF(DF42="×","〇","")</f>
        <v/>
      </c>
      <c r="CH22" s="284"/>
      <c r="CI22" s="284"/>
      <c r="CJ22" s="284"/>
      <c r="CK22" s="292"/>
      <c r="CL22" s="459" t="s">
        <v>112</v>
      </c>
      <c r="CM22" s="460"/>
      <c r="CN22" s="460"/>
      <c r="CO22" s="461"/>
      <c r="CP22" s="6"/>
      <c r="CQ22" s="6"/>
      <c r="CY22" s="5"/>
      <c r="CZ22" s="5"/>
      <c r="DB22" s="10"/>
      <c r="DD22" s="7"/>
    </row>
    <row r="23" spans="3:113" ht="8.1" customHeight="1">
      <c r="C23" s="4"/>
      <c r="D23" s="4"/>
      <c r="E23" s="421"/>
      <c r="F23" s="422"/>
      <c r="G23" s="233"/>
      <c r="H23" s="234"/>
      <c r="I23" s="234"/>
      <c r="J23" s="234"/>
      <c r="K23" s="234"/>
      <c r="L23" s="235"/>
      <c r="M23" s="233"/>
      <c r="N23" s="234"/>
      <c r="O23" s="234"/>
      <c r="P23" s="234"/>
      <c r="Q23" s="234"/>
      <c r="R23" s="234"/>
      <c r="S23" s="234"/>
      <c r="T23" s="234"/>
      <c r="U23" s="234"/>
      <c r="V23" s="234"/>
      <c r="W23" s="235"/>
      <c r="X23" s="233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5"/>
      <c r="AK23" s="233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5"/>
      <c r="BH23" s="378"/>
      <c r="BI23" s="396"/>
      <c r="BJ23" s="396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8"/>
      <c r="BW23" s="315"/>
      <c r="BX23" s="287"/>
      <c r="BY23" s="287"/>
      <c r="BZ23" s="287"/>
      <c r="CA23" s="288"/>
      <c r="CB23" s="286"/>
      <c r="CC23" s="287"/>
      <c r="CD23" s="287"/>
      <c r="CE23" s="287"/>
      <c r="CF23" s="288"/>
      <c r="CG23" s="286"/>
      <c r="CH23" s="287"/>
      <c r="CI23" s="287"/>
      <c r="CJ23" s="287"/>
      <c r="CK23" s="293"/>
      <c r="CL23" s="462"/>
      <c r="CM23" s="463"/>
      <c r="CN23" s="463"/>
      <c r="CO23" s="464"/>
      <c r="CP23" s="6"/>
      <c r="CQ23" s="6"/>
      <c r="CY23" s="5"/>
      <c r="CZ23" s="5"/>
      <c r="DB23" s="10"/>
      <c r="DD23" s="7"/>
    </row>
    <row r="24" spans="3:113" ht="8.1" customHeight="1">
      <c r="C24" s="4"/>
      <c r="D24" s="4"/>
      <c r="E24" s="421"/>
      <c r="F24" s="422"/>
      <c r="G24" s="233"/>
      <c r="H24" s="234"/>
      <c r="I24" s="234"/>
      <c r="J24" s="234"/>
      <c r="K24" s="234"/>
      <c r="L24" s="235"/>
      <c r="M24" s="233"/>
      <c r="N24" s="234"/>
      <c r="O24" s="234"/>
      <c r="P24" s="234"/>
      <c r="Q24" s="234"/>
      <c r="R24" s="234"/>
      <c r="S24" s="234"/>
      <c r="T24" s="234"/>
      <c r="U24" s="234"/>
      <c r="V24" s="234"/>
      <c r="W24" s="235"/>
      <c r="X24" s="233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5"/>
      <c r="AK24" s="233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5"/>
      <c r="BH24" s="378"/>
      <c r="BI24" s="396"/>
      <c r="BJ24" s="396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8"/>
      <c r="BW24" s="315"/>
      <c r="BX24" s="287"/>
      <c r="BY24" s="287"/>
      <c r="BZ24" s="287"/>
      <c r="CA24" s="288"/>
      <c r="CB24" s="286"/>
      <c r="CC24" s="287"/>
      <c r="CD24" s="287"/>
      <c r="CE24" s="287"/>
      <c r="CF24" s="288"/>
      <c r="CG24" s="286"/>
      <c r="CH24" s="287"/>
      <c r="CI24" s="287"/>
      <c r="CJ24" s="287"/>
      <c r="CK24" s="293"/>
      <c r="CL24" s="462"/>
      <c r="CM24" s="463"/>
      <c r="CN24" s="463"/>
      <c r="CO24" s="464"/>
      <c r="CP24" s="6"/>
      <c r="CQ24" s="6"/>
      <c r="CY24" s="5"/>
      <c r="CZ24" s="5"/>
      <c r="DB24" s="10"/>
      <c r="DD24" s="7"/>
    </row>
    <row r="25" spans="3:113" ht="8.1" customHeight="1">
      <c r="C25" s="4"/>
      <c r="D25" s="4"/>
      <c r="E25" s="421"/>
      <c r="F25" s="422"/>
      <c r="G25" s="233"/>
      <c r="H25" s="234"/>
      <c r="I25" s="234"/>
      <c r="J25" s="234"/>
      <c r="K25" s="234"/>
      <c r="L25" s="235"/>
      <c r="M25" s="233"/>
      <c r="N25" s="234"/>
      <c r="O25" s="234"/>
      <c r="P25" s="234"/>
      <c r="Q25" s="234"/>
      <c r="R25" s="234"/>
      <c r="S25" s="234"/>
      <c r="T25" s="234"/>
      <c r="U25" s="234"/>
      <c r="V25" s="234"/>
      <c r="W25" s="235"/>
      <c r="X25" s="233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5"/>
      <c r="AK25" s="66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8"/>
      <c r="BH25" s="69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70"/>
      <c r="BW25" s="315"/>
      <c r="BX25" s="287"/>
      <c r="BY25" s="287"/>
      <c r="BZ25" s="287"/>
      <c r="CA25" s="288"/>
      <c r="CB25" s="286"/>
      <c r="CC25" s="287"/>
      <c r="CD25" s="287"/>
      <c r="CE25" s="287"/>
      <c r="CF25" s="288"/>
      <c r="CG25" s="286"/>
      <c r="CH25" s="287"/>
      <c r="CI25" s="287"/>
      <c r="CJ25" s="287"/>
      <c r="CK25" s="293"/>
      <c r="CL25" s="462"/>
      <c r="CM25" s="463"/>
      <c r="CN25" s="463"/>
      <c r="CO25" s="464"/>
      <c r="CP25" s="6"/>
      <c r="CQ25" s="6"/>
      <c r="CY25" s="5"/>
      <c r="CZ25" s="5"/>
      <c r="DB25" s="10"/>
      <c r="DD25" s="7"/>
    </row>
    <row r="26" spans="3:113" ht="8.1" customHeight="1">
      <c r="E26" s="421"/>
      <c r="F26" s="422"/>
      <c r="G26" s="233"/>
      <c r="H26" s="234"/>
      <c r="I26" s="234"/>
      <c r="J26" s="234"/>
      <c r="K26" s="234"/>
      <c r="L26" s="235"/>
      <c r="M26" s="233"/>
      <c r="N26" s="234"/>
      <c r="O26" s="234"/>
      <c r="P26" s="234"/>
      <c r="Q26" s="234"/>
      <c r="R26" s="234"/>
      <c r="S26" s="234"/>
      <c r="T26" s="234"/>
      <c r="U26" s="234"/>
      <c r="V26" s="234"/>
      <c r="W26" s="235"/>
      <c r="X26" s="233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  <c r="AK26" s="56"/>
      <c r="AL26" s="203" t="s">
        <v>78</v>
      </c>
      <c r="AM26" s="203"/>
      <c r="AN26" s="203"/>
      <c r="AO26" s="203"/>
      <c r="AP26" s="304" t="s">
        <v>148</v>
      </c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3"/>
      <c r="BD26" s="35"/>
      <c r="BE26" s="35"/>
      <c r="BF26" s="35"/>
      <c r="BG26" s="57"/>
      <c r="BH26" s="35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35"/>
      <c r="BU26" s="35"/>
      <c r="BV26" s="35"/>
      <c r="BW26" s="315"/>
      <c r="BX26" s="287"/>
      <c r="BY26" s="287"/>
      <c r="BZ26" s="287"/>
      <c r="CA26" s="288"/>
      <c r="CB26" s="286"/>
      <c r="CC26" s="287"/>
      <c r="CD26" s="287"/>
      <c r="CE26" s="287"/>
      <c r="CF26" s="288"/>
      <c r="CG26" s="286"/>
      <c r="CH26" s="287"/>
      <c r="CI26" s="287"/>
      <c r="CJ26" s="287"/>
      <c r="CK26" s="293"/>
      <c r="CL26" s="462"/>
      <c r="CM26" s="463"/>
      <c r="CN26" s="463"/>
      <c r="CO26" s="464"/>
      <c r="CP26" s="6"/>
      <c r="CQ26" s="6"/>
      <c r="CU26" s="13"/>
      <c r="CV26" s="14" t="s">
        <v>98</v>
      </c>
      <c r="CW26" s="14"/>
      <c r="CX26" s="14"/>
      <c r="CY26" s="14"/>
      <c r="CZ26" s="14" t="s">
        <v>88</v>
      </c>
      <c r="DA26" s="14" t="s">
        <v>89</v>
      </c>
      <c r="DC26" s="14" t="s">
        <v>64</v>
      </c>
      <c r="DD26" s="15" t="s">
        <v>51</v>
      </c>
      <c r="DE26" s="253" t="s">
        <v>90</v>
      </c>
      <c r="DF26" s="254"/>
      <c r="DG26" s="16" t="s">
        <v>91</v>
      </c>
      <c r="DH26" s="14" t="s">
        <v>92</v>
      </c>
      <c r="DI26" s="14" t="s">
        <v>94</v>
      </c>
    </row>
    <row r="27" spans="3:113" ht="8.1" customHeight="1">
      <c r="E27" s="421"/>
      <c r="F27" s="422"/>
      <c r="G27" s="233"/>
      <c r="H27" s="234"/>
      <c r="I27" s="234"/>
      <c r="J27" s="234"/>
      <c r="K27" s="234"/>
      <c r="L27" s="235"/>
      <c r="M27" s="233"/>
      <c r="N27" s="234"/>
      <c r="O27" s="234"/>
      <c r="P27" s="234"/>
      <c r="Q27" s="234"/>
      <c r="R27" s="234"/>
      <c r="S27" s="234"/>
      <c r="T27" s="234"/>
      <c r="U27" s="234"/>
      <c r="V27" s="234"/>
      <c r="W27" s="235"/>
      <c r="X27" s="233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  <c r="AK27" s="56"/>
      <c r="AL27" s="203"/>
      <c r="AM27" s="203"/>
      <c r="AN27" s="203"/>
      <c r="AO27" s="203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3"/>
      <c r="BD27" s="35"/>
      <c r="BE27" s="35"/>
      <c r="BF27" s="35"/>
      <c r="BG27" s="57"/>
      <c r="BH27" s="35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35"/>
      <c r="BU27" s="35"/>
      <c r="BV27" s="35"/>
      <c r="BW27" s="315"/>
      <c r="BX27" s="287"/>
      <c r="BY27" s="287"/>
      <c r="BZ27" s="287"/>
      <c r="CA27" s="288"/>
      <c r="CB27" s="286"/>
      <c r="CC27" s="287"/>
      <c r="CD27" s="287"/>
      <c r="CE27" s="287"/>
      <c r="CF27" s="288"/>
      <c r="CG27" s="286"/>
      <c r="CH27" s="287"/>
      <c r="CI27" s="287"/>
      <c r="CJ27" s="287"/>
      <c r="CK27" s="293"/>
      <c r="CL27" s="462"/>
      <c r="CM27" s="463"/>
      <c r="CN27" s="463"/>
      <c r="CO27" s="464"/>
      <c r="CP27" s="6"/>
      <c r="CQ27" s="6"/>
      <c r="CU27" s="14" t="s">
        <v>140</v>
      </c>
      <c r="CV27" s="14" t="s">
        <v>99</v>
      </c>
      <c r="CW27" s="14">
        <v>1</v>
      </c>
      <c r="CX27" s="14">
        <v>1</v>
      </c>
      <c r="CY27" s="14">
        <v>1</v>
      </c>
      <c r="CZ27" s="16">
        <v>320</v>
      </c>
      <c r="DA27" s="16">
        <v>30</v>
      </c>
      <c r="DC27" s="14" t="s">
        <v>116</v>
      </c>
      <c r="DD27" s="15" t="s">
        <v>117</v>
      </c>
      <c r="DE27" s="14" t="s">
        <v>119</v>
      </c>
      <c r="DF27" s="14" t="s">
        <v>118</v>
      </c>
      <c r="DG27" s="16" t="s">
        <v>86</v>
      </c>
      <c r="DH27" s="13">
        <v>675</v>
      </c>
      <c r="DI27" s="13" t="s">
        <v>93</v>
      </c>
    </row>
    <row r="28" spans="3:113" ht="8.1" customHeight="1">
      <c r="E28" s="421"/>
      <c r="F28" s="422"/>
      <c r="G28" s="233"/>
      <c r="H28" s="234"/>
      <c r="I28" s="234"/>
      <c r="J28" s="234"/>
      <c r="K28" s="234"/>
      <c r="L28" s="235"/>
      <c r="M28" s="233"/>
      <c r="N28" s="234"/>
      <c r="O28" s="234"/>
      <c r="P28" s="234"/>
      <c r="Q28" s="234"/>
      <c r="R28" s="234"/>
      <c r="S28" s="234"/>
      <c r="T28" s="234"/>
      <c r="U28" s="234"/>
      <c r="V28" s="234"/>
      <c r="W28" s="235"/>
      <c r="X28" s="233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5"/>
      <c r="AK28" s="72"/>
      <c r="AL28" s="73"/>
      <c r="AM28" s="73"/>
      <c r="AN28" s="73"/>
      <c r="AO28" s="74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6"/>
      <c r="BD28" s="77"/>
      <c r="BE28" s="77"/>
      <c r="BF28" s="77"/>
      <c r="BG28" s="78"/>
      <c r="BH28" s="77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7"/>
      <c r="BU28" s="77"/>
      <c r="BV28" s="78"/>
      <c r="BW28" s="315"/>
      <c r="BX28" s="287"/>
      <c r="BY28" s="287"/>
      <c r="BZ28" s="287"/>
      <c r="CA28" s="288"/>
      <c r="CB28" s="286"/>
      <c r="CC28" s="287"/>
      <c r="CD28" s="287"/>
      <c r="CE28" s="287"/>
      <c r="CF28" s="288"/>
      <c r="CG28" s="286"/>
      <c r="CH28" s="287"/>
      <c r="CI28" s="287"/>
      <c r="CJ28" s="287"/>
      <c r="CK28" s="293"/>
      <c r="CL28" s="462"/>
      <c r="CM28" s="463"/>
      <c r="CN28" s="463"/>
      <c r="CO28" s="464"/>
      <c r="CP28" s="6"/>
      <c r="CQ28" s="6"/>
      <c r="CU28" s="14" t="s">
        <v>139</v>
      </c>
      <c r="CV28" s="14" t="s">
        <v>100</v>
      </c>
      <c r="CW28" s="14">
        <v>2</v>
      </c>
      <c r="CX28" s="14">
        <v>2</v>
      </c>
      <c r="CY28" s="14">
        <v>2</v>
      </c>
      <c r="CZ28" s="16">
        <v>450</v>
      </c>
      <c r="DA28" s="16">
        <v>45</v>
      </c>
      <c r="DC28" s="14"/>
      <c r="DD28" s="15"/>
      <c r="DE28" s="14" t="s">
        <v>145</v>
      </c>
      <c r="DF28" s="14" t="s">
        <v>146</v>
      </c>
      <c r="DG28" s="16"/>
      <c r="DH28" s="13"/>
      <c r="DI28" s="13"/>
    </row>
    <row r="29" spans="3:113" ht="8.1" customHeight="1">
      <c r="E29" s="421"/>
      <c r="F29" s="422"/>
      <c r="G29" s="233"/>
      <c r="H29" s="234"/>
      <c r="I29" s="234"/>
      <c r="J29" s="234"/>
      <c r="K29" s="234"/>
      <c r="L29" s="235"/>
      <c r="M29" s="233"/>
      <c r="N29" s="234"/>
      <c r="O29" s="234"/>
      <c r="P29" s="234"/>
      <c r="Q29" s="234"/>
      <c r="R29" s="234"/>
      <c r="S29" s="234"/>
      <c r="T29" s="234"/>
      <c r="U29" s="234"/>
      <c r="V29" s="234"/>
      <c r="W29" s="235"/>
      <c r="X29" s="233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5"/>
      <c r="AK29" s="482" t="s">
        <v>80</v>
      </c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4"/>
      <c r="BH29" s="458" t="str">
        <f>IF(BI32="","","●")</f>
        <v/>
      </c>
      <c r="BI29" s="149"/>
      <c r="BJ29" s="149"/>
      <c r="BK29" s="297" t="s">
        <v>34</v>
      </c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8"/>
      <c r="BW29" s="315"/>
      <c r="BX29" s="287"/>
      <c r="BY29" s="287"/>
      <c r="BZ29" s="287"/>
      <c r="CA29" s="288"/>
      <c r="CB29" s="286"/>
      <c r="CC29" s="287"/>
      <c r="CD29" s="287"/>
      <c r="CE29" s="287"/>
      <c r="CF29" s="288"/>
      <c r="CG29" s="286"/>
      <c r="CH29" s="287"/>
      <c r="CI29" s="287"/>
      <c r="CJ29" s="287"/>
      <c r="CK29" s="293"/>
      <c r="CL29" s="462"/>
      <c r="CM29" s="463"/>
      <c r="CN29" s="463"/>
      <c r="CO29" s="464"/>
      <c r="CP29" s="3"/>
      <c r="CQ29" s="3"/>
      <c r="CR29" s="3"/>
      <c r="CS29" s="3"/>
      <c r="CT29" s="3"/>
      <c r="CU29" s="14"/>
      <c r="CV29" s="14" t="s">
        <v>131</v>
      </c>
      <c r="CW29" s="14">
        <v>3</v>
      </c>
      <c r="CX29" s="14">
        <v>3</v>
      </c>
      <c r="CY29" s="14">
        <v>3</v>
      </c>
      <c r="CZ29" s="16">
        <v>600</v>
      </c>
      <c r="DA29" s="16">
        <v>60</v>
      </c>
      <c r="DC29" s="14"/>
      <c r="DD29" s="14"/>
      <c r="DE29" s="14"/>
      <c r="DF29" s="14"/>
      <c r="DG29" s="16"/>
      <c r="DH29" s="13"/>
      <c r="DI29" s="13"/>
    </row>
    <row r="30" spans="3:113" ht="8.1" customHeight="1">
      <c r="E30" s="421"/>
      <c r="F30" s="422"/>
      <c r="G30" s="233"/>
      <c r="H30" s="234"/>
      <c r="I30" s="234"/>
      <c r="J30" s="234"/>
      <c r="K30" s="234"/>
      <c r="L30" s="235"/>
      <c r="M30" s="233"/>
      <c r="N30" s="234"/>
      <c r="O30" s="234"/>
      <c r="P30" s="234"/>
      <c r="Q30" s="234"/>
      <c r="R30" s="234"/>
      <c r="S30" s="234"/>
      <c r="T30" s="234"/>
      <c r="U30" s="234"/>
      <c r="V30" s="234"/>
      <c r="W30" s="235"/>
      <c r="X30" s="233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5"/>
      <c r="AK30" s="482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4"/>
      <c r="BH30" s="378"/>
      <c r="BI30" s="396"/>
      <c r="BJ30" s="396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8"/>
      <c r="BW30" s="315"/>
      <c r="BX30" s="287"/>
      <c r="BY30" s="287"/>
      <c r="BZ30" s="287"/>
      <c r="CA30" s="288"/>
      <c r="CB30" s="286"/>
      <c r="CC30" s="287"/>
      <c r="CD30" s="287"/>
      <c r="CE30" s="287"/>
      <c r="CF30" s="288"/>
      <c r="CG30" s="286"/>
      <c r="CH30" s="287"/>
      <c r="CI30" s="287"/>
      <c r="CJ30" s="287"/>
      <c r="CK30" s="293"/>
      <c r="CL30" s="462"/>
      <c r="CM30" s="463"/>
      <c r="CN30" s="463"/>
      <c r="CO30" s="464"/>
      <c r="CP30" s="3"/>
      <c r="CQ30" s="3"/>
      <c r="CR30" s="3"/>
      <c r="CS30" s="3"/>
      <c r="CT30" s="3"/>
      <c r="CU30" s="13"/>
      <c r="CV30" s="13"/>
      <c r="CW30" s="14">
        <v>4</v>
      </c>
      <c r="CX30" s="14">
        <v>4</v>
      </c>
      <c r="CY30" s="14">
        <v>4</v>
      </c>
      <c r="CZ30" s="16">
        <v>700</v>
      </c>
      <c r="DA30" s="16">
        <v>90</v>
      </c>
      <c r="DC30" s="14"/>
      <c r="DD30" s="14"/>
      <c r="DE30" s="14"/>
      <c r="DF30" s="14"/>
      <c r="DG30" s="16"/>
      <c r="DH30" s="13"/>
      <c r="DI30" s="13"/>
    </row>
    <row r="31" spans="3:113" ht="8.1" customHeight="1">
      <c r="E31" s="421"/>
      <c r="F31" s="422"/>
      <c r="G31" s="233"/>
      <c r="H31" s="234"/>
      <c r="I31" s="234"/>
      <c r="J31" s="234"/>
      <c r="K31" s="234"/>
      <c r="L31" s="235"/>
      <c r="M31" s="233"/>
      <c r="N31" s="234"/>
      <c r="O31" s="234"/>
      <c r="P31" s="234"/>
      <c r="Q31" s="234"/>
      <c r="R31" s="234"/>
      <c r="S31" s="234"/>
      <c r="T31" s="234"/>
      <c r="U31" s="234"/>
      <c r="V31" s="234"/>
      <c r="W31" s="235"/>
      <c r="X31" s="233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5"/>
      <c r="AK31" s="482"/>
      <c r="AL31" s="483"/>
      <c r="AM31" s="483"/>
      <c r="AN31" s="483"/>
      <c r="AO31" s="483"/>
      <c r="AP31" s="483"/>
      <c r="AQ31" s="483"/>
      <c r="AR31" s="483"/>
      <c r="AS31" s="483"/>
      <c r="AT31" s="483"/>
      <c r="AU31" s="483"/>
      <c r="AV31" s="483"/>
      <c r="AW31" s="483"/>
      <c r="AX31" s="483"/>
      <c r="AY31" s="483"/>
      <c r="AZ31" s="483"/>
      <c r="BA31" s="483"/>
      <c r="BB31" s="483"/>
      <c r="BC31" s="483"/>
      <c r="BD31" s="483"/>
      <c r="BE31" s="483"/>
      <c r="BF31" s="483"/>
      <c r="BG31" s="484"/>
      <c r="BH31" s="378"/>
      <c r="BI31" s="396"/>
      <c r="BJ31" s="396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8"/>
      <c r="BW31" s="315"/>
      <c r="BX31" s="287"/>
      <c r="BY31" s="287"/>
      <c r="BZ31" s="287"/>
      <c r="CA31" s="288"/>
      <c r="CB31" s="286"/>
      <c r="CC31" s="287"/>
      <c r="CD31" s="287"/>
      <c r="CE31" s="287"/>
      <c r="CF31" s="288"/>
      <c r="CG31" s="286"/>
      <c r="CH31" s="287"/>
      <c r="CI31" s="287"/>
      <c r="CJ31" s="287"/>
      <c r="CK31" s="293"/>
      <c r="CL31" s="462"/>
      <c r="CM31" s="463"/>
      <c r="CN31" s="463"/>
      <c r="CO31" s="464"/>
      <c r="CP31" s="3"/>
      <c r="CQ31" s="3"/>
      <c r="CR31" s="3"/>
      <c r="CS31" s="3"/>
      <c r="CT31" s="3"/>
      <c r="CU31" s="3"/>
      <c r="CV31" s="3"/>
      <c r="CW31" s="18">
        <v>5</v>
      </c>
      <c r="CX31" s="18">
        <v>5</v>
      </c>
      <c r="CY31" s="18">
        <v>5</v>
      </c>
      <c r="CZ31" s="18">
        <v>750</v>
      </c>
      <c r="DA31" s="19">
        <v>105</v>
      </c>
      <c r="DC31" s="14"/>
      <c r="DD31" s="15"/>
      <c r="DE31" s="14"/>
      <c r="DF31" s="14"/>
      <c r="DG31" s="16"/>
      <c r="DH31" s="13"/>
      <c r="DI31" s="13"/>
    </row>
    <row r="32" spans="3:113" ht="8.1" customHeight="1">
      <c r="E32" s="421"/>
      <c r="F32" s="422"/>
      <c r="G32" s="233"/>
      <c r="H32" s="234"/>
      <c r="I32" s="234"/>
      <c r="J32" s="234"/>
      <c r="K32" s="234"/>
      <c r="L32" s="235"/>
      <c r="M32" s="233"/>
      <c r="N32" s="234"/>
      <c r="O32" s="234"/>
      <c r="P32" s="234"/>
      <c r="Q32" s="234"/>
      <c r="R32" s="234"/>
      <c r="S32" s="234"/>
      <c r="T32" s="234"/>
      <c r="U32" s="234"/>
      <c r="V32" s="234"/>
      <c r="W32" s="235"/>
      <c r="X32" s="233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5"/>
      <c r="AK32" s="69"/>
      <c r="AL32" s="203" t="s">
        <v>65</v>
      </c>
      <c r="AM32" s="203"/>
      <c r="AN32" s="203"/>
      <c r="AO32" s="203"/>
      <c r="AP32" s="312" t="str">
        <f>IF(AP26="ソフトver.","",VLOOKUP(AP26,DE27:DF28,2,FALSE))</f>
        <v>JAA31671CAA</v>
      </c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81"/>
      <c r="BD32" s="81"/>
      <c r="BE32" s="81"/>
      <c r="BF32" s="81"/>
      <c r="BG32" s="82"/>
      <c r="BH32" s="69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83"/>
      <c r="BU32" s="83"/>
      <c r="BV32" s="83"/>
      <c r="BW32" s="315"/>
      <c r="BX32" s="287"/>
      <c r="BY32" s="287"/>
      <c r="BZ32" s="287"/>
      <c r="CA32" s="288"/>
      <c r="CB32" s="286"/>
      <c r="CC32" s="287"/>
      <c r="CD32" s="287"/>
      <c r="CE32" s="287"/>
      <c r="CF32" s="288"/>
      <c r="CG32" s="286"/>
      <c r="CH32" s="287"/>
      <c r="CI32" s="287"/>
      <c r="CJ32" s="287"/>
      <c r="CK32" s="293"/>
      <c r="CL32" s="462"/>
      <c r="CM32" s="463"/>
      <c r="CN32" s="463"/>
      <c r="CO32" s="464"/>
      <c r="CP32" s="3"/>
      <c r="CQ32" s="3"/>
      <c r="CR32" s="3"/>
      <c r="CS32" s="3"/>
      <c r="CT32" s="3"/>
      <c r="CU32" s="3"/>
      <c r="CV32" s="3"/>
      <c r="CW32" s="18">
        <v>6</v>
      </c>
      <c r="CX32" s="18">
        <v>6</v>
      </c>
      <c r="CY32" s="18">
        <v>6</v>
      </c>
      <c r="CZ32" s="18">
        <v>850</v>
      </c>
      <c r="DA32" s="13"/>
      <c r="DC32" s="14"/>
      <c r="DD32" s="15"/>
      <c r="DE32" s="14"/>
      <c r="DF32" s="14"/>
      <c r="DG32" s="16"/>
      <c r="DH32" s="13"/>
      <c r="DI32" s="13"/>
    </row>
    <row r="33" spans="5:114" ht="8.1" customHeight="1">
      <c r="E33" s="421"/>
      <c r="F33" s="422"/>
      <c r="G33" s="233"/>
      <c r="H33" s="234"/>
      <c r="I33" s="234"/>
      <c r="J33" s="234"/>
      <c r="K33" s="234"/>
      <c r="L33" s="235"/>
      <c r="M33" s="233"/>
      <c r="N33" s="234"/>
      <c r="O33" s="234"/>
      <c r="P33" s="234"/>
      <c r="Q33" s="234"/>
      <c r="R33" s="234"/>
      <c r="S33" s="234"/>
      <c r="T33" s="234"/>
      <c r="U33" s="234"/>
      <c r="V33" s="234"/>
      <c r="W33" s="235"/>
      <c r="X33" s="233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5"/>
      <c r="AK33" s="69"/>
      <c r="AL33" s="203"/>
      <c r="AM33" s="203"/>
      <c r="AN33" s="203"/>
      <c r="AO33" s="20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81"/>
      <c r="BD33" s="81"/>
      <c r="BE33" s="81"/>
      <c r="BF33" s="81"/>
      <c r="BG33" s="82"/>
      <c r="BH33" s="6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33"/>
      <c r="BU33" s="33"/>
      <c r="BV33" s="70"/>
      <c r="BW33" s="315"/>
      <c r="BX33" s="287"/>
      <c r="BY33" s="287"/>
      <c r="BZ33" s="287"/>
      <c r="CA33" s="288"/>
      <c r="CB33" s="286"/>
      <c r="CC33" s="287"/>
      <c r="CD33" s="287"/>
      <c r="CE33" s="287"/>
      <c r="CF33" s="288"/>
      <c r="CG33" s="286"/>
      <c r="CH33" s="287"/>
      <c r="CI33" s="287"/>
      <c r="CJ33" s="287"/>
      <c r="CK33" s="293"/>
      <c r="CL33" s="462"/>
      <c r="CM33" s="463"/>
      <c r="CN33" s="463"/>
      <c r="CO33" s="464"/>
      <c r="CP33" s="3"/>
      <c r="CQ33" s="3"/>
      <c r="CR33" s="3"/>
      <c r="CS33" s="3"/>
      <c r="CT33" s="3"/>
      <c r="CU33" s="3"/>
      <c r="CV33" s="3"/>
      <c r="CW33" s="18">
        <v>7</v>
      </c>
      <c r="CX33" s="18">
        <v>7</v>
      </c>
      <c r="CY33" s="18">
        <v>7</v>
      </c>
      <c r="CZ33" s="18">
        <v>900</v>
      </c>
      <c r="DA33" s="13"/>
      <c r="DC33" s="14"/>
      <c r="DD33" s="15"/>
      <c r="DE33" s="14"/>
      <c r="DF33" s="14"/>
      <c r="DG33" s="16"/>
      <c r="DH33" s="13"/>
      <c r="DI33" s="13"/>
    </row>
    <row r="34" spans="5:114" ht="8.1" customHeight="1">
      <c r="E34" s="421"/>
      <c r="F34" s="422"/>
      <c r="G34" s="233"/>
      <c r="H34" s="234"/>
      <c r="I34" s="234"/>
      <c r="J34" s="234"/>
      <c r="K34" s="234"/>
      <c r="L34" s="235"/>
      <c r="M34" s="272"/>
      <c r="N34" s="273"/>
      <c r="O34" s="273"/>
      <c r="P34" s="273"/>
      <c r="Q34" s="273"/>
      <c r="R34" s="273"/>
      <c r="S34" s="273"/>
      <c r="T34" s="273"/>
      <c r="U34" s="273"/>
      <c r="V34" s="273"/>
      <c r="W34" s="274"/>
      <c r="X34" s="272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4"/>
      <c r="AK34" s="69"/>
      <c r="AL34" s="73"/>
      <c r="AM34" s="55"/>
      <c r="AN34" s="55"/>
      <c r="AO34" s="55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/>
      <c r="BD34" s="81"/>
      <c r="BE34" s="81"/>
      <c r="BF34" s="81"/>
      <c r="BG34" s="82"/>
      <c r="BH34" s="84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33"/>
      <c r="BU34" s="33"/>
      <c r="BV34" s="33"/>
      <c r="BW34" s="316"/>
      <c r="BX34" s="290"/>
      <c r="BY34" s="290"/>
      <c r="BZ34" s="290"/>
      <c r="CA34" s="291"/>
      <c r="CB34" s="289"/>
      <c r="CC34" s="290"/>
      <c r="CD34" s="290"/>
      <c r="CE34" s="290"/>
      <c r="CF34" s="291"/>
      <c r="CG34" s="289"/>
      <c r="CH34" s="290"/>
      <c r="CI34" s="290"/>
      <c r="CJ34" s="290"/>
      <c r="CK34" s="294"/>
      <c r="CL34" s="465"/>
      <c r="CM34" s="466"/>
      <c r="CN34" s="466"/>
      <c r="CO34" s="467"/>
      <c r="CP34" s="3"/>
      <c r="CQ34" s="3"/>
      <c r="CR34" s="3"/>
      <c r="CS34" s="3"/>
      <c r="CT34" s="3"/>
      <c r="CU34" s="3"/>
      <c r="CV34" s="3"/>
      <c r="CW34" s="18">
        <v>8</v>
      </c>
      <c r="CX34" s="18">
        <v>8</v>
      </c>
      <c r="CY34" s="18">
        <v>8</v>
      </c>
      <c r="CZ34" s="18">
        <v>1000</v>
      </c>
      <c r="DA34" s="13"/>
      <c r="DC34" s="14"/>
      <c r="DD34" s="15"/>
      <c r="DE34" s="13"/>
      <c r="DF34" s="13"/>
      <c r="DG34" s="13"/>
      <c r="DH34" s="13"/>
      <c r="DI34" s="13"/>
    </row>
    <row r="35" spans="5:114" ht="8.1" customHeight="1">
      <c r="E35" s="421"/>
      <c r="F35" s="422"/>
      <c r="G35" s="233"/>
      <c r="H35" s="234"/>
      <c r="I35" s="234"/>
      <c r="J35" s="234"/>
      <c r="K35" s="234"/>
      <c r="L35" s="235"/>
      <c r="M35" s="230" t="s">
        <v>52</v>
      </c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X35" s="230" t="s">
        <v>60</v>
      </c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2"/>
      <c r="AK35" s="206" t="s">
        <v>53</v>
      </c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348"/>
      <c r="BH35" s="322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4"/>
      <c r="BW35" s="262"/>
      <c r="BX35" s="212"/>
      <c r="BY35" s="212"/>
      <c r="BZ35" s="212"/>
      <c r="CA35" s="263"/>
      <c r="CB35" s="134" t="s">
        <v>46</v>
      </c>
      <c r="CC35" s="149"/>
      <c r="CD35" s="149"/>
      <c r="CE35" s="149"/>
      <c r="CF35" s="260"/>
      <c r="CG35" s="321"/>
      <c r="CH35" s="212"/>
      <c r="CI35" s="212"/>
      <c r="CJ35" s="212"/>
      <c r="CK35" s="213"/>
      <c r="CL35" s="468" t="s">
        <v>113</v>
      </c>
      <c r="CM35" s="469"/>
      <c r="CN35" s="469"/>
      <c r="CO35" s="470"/>
      <c r="CP35" s="3"/>
      <c r="CQ35" s="3"/>
      <c r="CR35" s="3"/>
      <c r="CS35" s="3"/>
      <c r="CT35" s="3"/>
      <c r="CU35" s="3"/>
      <c r="CV35" s="3"/>
      <c r="CW35" s="18">
        <v>9</v>
      </c>
      <c r="CX35" s="18">
        <v>9</v>
      </c>
      <c r="CY35" s="18">
        <v>9</v>
      </c>
      <c r="CZ35" s="18">
        <v>1150</v>
      </c>
      <c r="DA35" s="13"/>
      <c r="DC35" s="14"/>
      <c r="DD35" s="14"/>
      <c r="DE35" s="13"/>
      <c r="DF35" s="13"/>
      <c r="DG35" s="13"/>
      <c r="DH35" s="13"/>
      <c r="DI35" s="13"/>
    </row>
    <row r="36" spans="5:114" ht="8.1" customHeight="1">
      <c r="E36" s="421"/>
      <c r="F36" s="422"/>
      <c r="G36" s="233"/>
      <c r="H36" s="234"/>
      <c r="I36" s="234"/>
      <c r="J36" s="234"/>
      <c r="K36" s="234"/>
      <c r="L36" s="235"/>
      <c r="M36" s="233"/>
      <c r="N36" s="234"/>
      <c r="O36" s="234"/>
      <c r="P36" s="234"/>
      <c r="Q36" s="234"/>
      <c r="R36" s="234"/>
      <c r="S36" s="234"/>
      <c r="T36" s="234"/>
      <c r="U36" s="234"/>
      <c r="V36" s="234"/>
      <c r="W36" s="235"/>
      <c r="X36" s="233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5"/>
      <c r="AK36" s="197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9"/>
      <c r="BH36" s="325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326"/>
      <c r="BW36" s="216"/>
      <c r="BX36" s="158"/>
      <c r="BY36" s="158"/>
      <c r="BZ36" s="158"/>
      <c r="CA36" s="217"/>
      <c r="CB36" s="151"/>
      <c r="CC36" s="152"/>
      <c r="CD36" s="152"/>
      <c r="CE36" s="152"/>
      <c r="CF36" s="257"/>
      <c r="CG36" s="157"/>
      <c r="CH36" s="158"/>
      <c r="CI36" s="158"/>
      <c r="CJ36" s="158"/>
      <c r="CK36" s="159"/>
      <c r="CL36" s="471"/>
      <c r="CM36" s="472"/>
      <c r="CN36" s="472"/>
      <c r="CO36" s="473"/>
      <c r="CP36" s="3"/>
      <c r="CQ36" s="3"/>
      <c r="CR36" s="3"/>
      <c r="CS36" s="3"/>
      <c r="CT36" s="3"/>
      <c r="CU36" s="3"/>
      <c r="CV36" s="3"/>
      <c r="CW36" s="18">
        <v>10</v>
      </c>
      <c r="CX36" s="18">
        <v>10</v>
      </c>
      <c r="CY36" s="18">
        <v>10</v>
      </c>
      <c r="CZ36" s="18"/>
      <c r="DA36" s="13"/>
      <c r="DC36" s="14"/>
      <c r="DD36" s="14"/>
      <c r="DE36" s="13"/>
      <c r="DF36" s="13"/>
      <c r="DG36" s="13"/>
      <c r="DH36" s="13"/>
      <c r="DI36" s="13"/>
    </row>
    <row r="37" spans="5:114" ht="8.1" customHeight="1">
      <c r="E37" s="421"/>
      <c r="F37" s="422"/>
      <c r="G37" s="233"/>
      <c r="H37" s="234"/>
      <c r="I37" s="234"/>
      <c r="J37" s="234"/>
      <c r="K37" s="234"/>
      <c r="L37" s="235"/>
      <c r="M37" s="233"/>
      <c r="N37" s="234"/>
      <c r="O37" s="234"/>
      <c r="P37" s="234"/>
      <c r="Q37" s="234"/>
      <c r="R37" s="234"/>
      <c r="S37" s="234"/>
      <c r="T37" s="234"/>
      <c r="U37" s="234"/>
      <c r="V37" s="234"/>
      <c r="W37" s="235"/>
      <c r="X37" s="233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5"/>
      <c r="AK37" s="197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9"/>
      <c r="BH37" s="325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326"/>
      <c r="BW37" s="216"/>
      <c r="BX37" s="158"/>
      <c r="BY37" s="158"/>
      <c r="BZ37" s="158"/>
      <c r="CA37" s="217"/>
      <c r="CB37" s="151"/>
      <c r="CC37" s="152"/>
      <c r="CD37" s="152"/>
      <c r="CE37" s="152"/>
      <c r="CF37" s="257"/>
      <c r="CG37" s="157"/>
      <c r="CH37" s="158"/>
      <c r="CI37" s="158"/>
      <c r="CJ37" s="158"/>
      <c r="CK37" s="159"/>
      <c r="CL37" s="471"/>
      <c r="CM37" s="472"/>
      <c r="CN37" s="472"/>
      <c r="CO37" s="473"/>
      <c r="CP37" s="3"/>
      <c r="CQ37" s="3"/>
      <c r="CR37" s="3"/>
      <c r="CS37" s="3"/>
      <c r="CT37" s="3"/>
      <c r="CU37" s="3"/>
      <c r="CV37" s="3"/>
      <c r="CW37" s="18">
        <v>11</v>
      </c>
      <c r="CX37" s="18">
        <v>11</v>
      </c>
      <c r="CY37" s="18">
        <v>11</v>
      </c>
      <c r="CZ37" s="18"/>
      <c r="DA37" s="13"/>
    </row>
    <row r="38" spans="5:114" ht="8.1" customHeight="1">
      <c r="E38" s="421"/>
      <c r="F38" s="422"/>
      <c r="G38" s="233"/>
      <c r="H38" s="234"/>
      <c r="I38" s="234"/>
      <c r="J38" s="234"/>
      <c r="K38" s="234"/>
      <c r="L38" s="235"/>
      <c r="M38" s="233"/>
      <c r="N38" s="234"/>
      <c r="O38" s="234"/>
      <c r="P38" s="234"/>
      <c r="Q38" s="234"/>
      <c r="R38" s="234"/>
      <c r="S38" s="234"/>
      <c r="T38" s="234"/>
      <c r="U38" s="234"/>
      <c r="V38" s="234"/>
      <c r="W38" s="235"/>
      <c r="X38" s="233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5"/>
      <c r="AK38" s="200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2"/>
      <c r="BH38" s="345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6"/>
      <c r="BU38" s="346"/>
      <c r="BV38" s="347"/>
      <c r="BW38" s="218"/>
      <c r="BX38" s="167"/>
      <c r="BY38" s="167"/>
      <c r="BZ38" s="167"/>
      <c r="CA38" s="219"/>
      <c r="CB38" s="329"/>
      <c r="CC38" s="258"/>
      <c r="CD38" s="258"/>
      <c r="CE38" s="258"/>
      <c r="CF38" s="259"/>
      <c r="CG38" s="166"/>
      <c r="CH38" s="167"/>
      <c r="CI38" s="167"/>
      <c r="CJ38" s="167"/>
      <c r="CK38" s="168"/>
      <c r="CL38" s="474"/>
      <c r="CM38" s="475"/>
      <c r="CN38" s="475"/>
      <c r="CO38" s="476"/>
      <c r="CP38" s="5"/>
      <c r="CQ38" s="5"/>
      <c r="CR38" s="4"/>
      <c r="CS38" s="4"/>
      <c r="CT38" s="4"/>
      <c r="CU38" s="3"/>
      <c r="CV38" s="3"/>
      <c r="CW38" s="18">
        <v>12</v>
      </c>
      <c r="CX38" s="18">
        <v>12</v>
      </c>
      <c r="CY38" s="18">
        <v>12</v>
      </c>
      <c r="CZ38" s="18"/>
      <c r="DA38" s="13"/>
    </row>
    <row r="39" spans="5:114" ht="8.1" customHeight="1">
      <c r="E39" s="421"/>
      <c r="F39" s="422"/>
      <c r="G39" s="233"/>
      <c r="H39" s="234"/>
      <c r="I39" s="234"/>
      <c r="J39" s="234"/>
      <c r="K39" s="234"/>
      <c r="L39" s="235"/>
      <c r="M39" s="233"/>
      <c r="N39" s="234"/>
      <c r="O39" s="234"/>
      <c r="P39" s="234"/>
      <c r="Q39" s="234"/>
      <c r="R39" s="234"/>
      <c r="S39" s="234"/>
      <c r="T39" s="234"/>
      <c r="U39" s="234"/>
      <c r="V39" s="234"/>
      <c r="W39" s="235"/>
      <c r="X39" s="233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5"/>
      <c r="AK39" s="188" t="s">
        <v>71</v>
      </c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90"/>
      <c r="BH39" s="322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4"/>
      <c r="BW39" s="262"/>
      <c r="BX39" s="212"/>
      <c r="BY39" s="212"/>
      <c r="BZ39" s="212"/>
      <c r="CA39" s="263"/>
      <c r="CB39" s="134" t="s">
        <v>46</v>
      </c>
      <c r="CC39" s="135"/>
      <c r="CD39" s="135"/>
      <c r="CE39" s="135"/>
      <c r="CF39" s="237"/>
      <c r="CG39" s="321"/>
      <c r="CH39" s="212"/>
      <c r="CI39" s="212"/>
      <c r="CJ39" s="212"/>
      <c r="CK39" s="213"/>
      <c r="CL39" s="459" t="s">
        <v>113</v>
      </c>
      <c r="CM39" s="460"/>
      <c r="CN39" s="460"/>
      <c r="CO39" s="461"/>
      <c r="CP39" s="5"/>
      <c r="CQ39" s="5"/>
      <c r="CR39" s="4"/>
      <c r="CS39" s="4"/>
      <c r="CT39" s="4"/>
      <c r="CU39" s="3"/>
      <c r="CV39" s="3"/>
      <c r="CW39" s="18">
        <v>13</v>
      </c>
      <c r="CX39" s="18"/>
      <c r="CY39" s="18">
        <v>13</v>
      </c>
      <c r="CZ39" s="18"/>
      <c r="DA39" s="13"/>
    </row>
    <row r="40" spans="5:114" ht="8.1" customHeight="1">
      <c r="E40" s="421"/>
      <c r="F40" s="422"/>
      <c r="G40" s="233"/>
      <c r="H40" s="234"/>
      <c r="I40" s="234"/>
      <c r="J40" s="234"/>
      <c r="K40" s="234"/>
      <c r="L40" s="235"/>
      <c r="M40" s="233"/>
      <c r="N40" s="234"/>
      <c r="O40" s="234"/>
      <c r="P40" s="234"/>
      <c r="Q40" s="234"/>
      <c r="R40" s="234"/>
      <c r="S40" s="234"/>
      <c r="T40" s="234"/>
      <c r="U40" s="234"/>
      <c r="V40" s="234"/>
      <c r="W40" s="235"/>
      <c r="X40" s="233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5"/>
      <c r="AK40" s="188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90"/>
      <c r="BH40" s="325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326"/>
      <c r="BW40" s="216"/>
      <c r="BX40" s="158"/>
      <c r="BY40" s="158"/>
      <c r="BZ40" s="158"/>
      <c r="CA40" s="217"/>
      <c r="CB40" s="137"/>
      <c r="CC40" s="138"/>
      <c r="CD40" s="138"/>
      <c r="CE40" s="138"/>
      <c r="CF40" s="172"/>
      <c r="CG40" s="157"/>
      <c r="CH40" s="158"/>
      <c r="CI40" s="158"/>
      <c r="CJ40" s="158"/>
      <c r="CK40" s="159"/>
      <c r="CL40" s="462"/>
      <c r="CM40" s="463"/>
      <c r="CN40" s="463"/>
      <c r="CO40" s="464"/>
      <c r="CP40" s="5"/>
      <c r="CQ40" s="5"/>
      <c r="CR40" s="4"/>
      <c r="CS40" s="4"/>
      <c r="CT40" s="4"/>
      <c r="CU40" s="4"/>
      <c r="CV40" s="4"/>
      <c r="CW40" s="18">
        <v>14</v>
      </c>
      <c r="CX40" s="18"/>
      <c r="CY40" s="18">
        <v>14</v>
      </c>
      <c r="CZ40" s="18"/>
      <c r="DA40" s="13"/>
      <c r="DD40" s="1" t="str">
        <f>AP26</f>
        <v>31671CAA</v>
      </c>
      <c r="DE40" s="1" t="str">
        <f>IF(BI26="","",BI26)</f>
        <v/>
      </c>
      <c r="DF40" s="1" t="str">
        <f>IF(DE40="","",IF(DD40=DE40,"〇","×"))</f>
        <v/>
      </c>
    </row>
    <row r="41" spans="5:114" ht="8.1" customHeight="1">
      <c r="E41" s="421"/>
      <c r="F41" s="422"/>
      <c r="G41" s="233"/>
      <c r="H41" s="234"/>
      <c r="I41" s="234"/>
      <c r="J41" s="234"/>
      <c r="K41" s="234"/>
      <c r="L41" s="235"/>
      <c r="M41" s="233"/>
      <c r="N41" s="234"/>
      <c r="O41" s="234"/>
      <c r="P41" s="234"/>
      <c r="Q41" s="234"/>
      <c r="R41" s="234"/>
      <c r="S41" s="234"/>
      <c r="T41" s="234"/>
      <c r="U41" s="234"/>
      <c r="V41" s="234"/>
      <c r="W41" s="235"/>
      <c r="X41" s="233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5"/>
      <c r="AK41" s="188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90"/>
      <c r="BH41" s="325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326"/>
      <c r="BW41" s="216"/>
      <c r="BX41" s="158"/>
      <c r="BY41" s="158"/>
      <c r="BZ41" s="158"/>
      <c r="CA41" s="217"/>
      <c r="CB41" s="137"/>
      <c r="CC41" s="138"/>
      <c r="CD41" s="138"/>
      <c r="CE41" s="138"/>
      <c r="CF41" s="172"/>
      <c r="CG41" s="157"/>
      <c r="CH41" s="158"/>
      <c r="CI41" s="158"/>
      <c r="CJ41" s="158"/>
      <c r="CK41" s="159"/>
      <c r="CL41" s="462"/>
      <c r="CM41" s="463"/>
      <c r="CN41" s="463"/>
      <c r="CO41" s="464"/>
      <c r="CP41" s="3"/>
      <c r="CQ41" s="3"/>
      <c r="CR41" s="3"/>
      <c r="CS41" s="3"/>
      <c r="CT41" s="3"/>
      <c r="CU41" s="4"/>
      <c r="CV41" s="4"/>
      <c r="CW41" s="18">
        <v>15</v>
      </c>
      <c r="CX41" s="18"/>
      <c r="CY41" s="18">
        <v>15</v>
      </c>
      <c r="CZ41" s="18"/>
      <c r="DA41" s="13"/>
      <c r="DD41" s="1" t="str">
        <f>AP32</f>
        <v>JAA31671CAA</v>
      </c>
      <c r="DE41" s="1" t="str">
        <f>IF(BI32="","",BI32)</f>
        <v/>
      </c>
      <c r="DF41" s="1" t="str">
        <f>IF(DE41="","",IF(DD41=DE41,"〇","×"))</f>
        <v/>
      </c>
    </row>
    <row r="42" spans="5:114" ht="8.1" customHeight="1">
      <c r="E42" s="421"/>
      <c r="F42" s="422"/>
      <c r="G42" s="233"/>
      <c r="H42" s="234"/>
      <c r="I42" s="234"/>
      <c r="J42" s="234"/>
      <c r="K42" s="234"/>
      <c r="L42" s="235"/>
      <c r="M42" s="233"/>
      <c r="N42" s="234"/>
      <c r="O42" s="234"/>
      <c r="P42" s="234"/>
      <c r="Q42" s="234"/>
      <c r="R42" s="234"/>
      <c r="S42" s="234"/>
      <c r="T42" s="234"/>
      <c r="U42" s="234"/>
      <c r="V42" s="234"/>
      <c r="W42" s="235"/>
      <c r="X42" s="233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5"/>
      <c r="AK42" s="188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90"/>
      <c r="BH42" s="325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326"/>
      <c r="BW42" s="216"/>
      <c r="BX42" s="158"/>
      <c r="BY42" s="158"/>
      <c r="BZ42" s="158"/>
      <c r="CA42" s="217"/>
      <c r="CB42" s="137"/>
      <c r="CC42" s="138"/>
      <c r="CD42" s="138"/>
      <c r="CE42" s="138"/>
      <c r="CF42" s="172"/>
      <c r="CG42" s="157"/>
      <c r="CH42" s="158"/>
      <c r="CI42" s="158"/>
      <c r="CJ42" s="158"/>
      <c r="CK42" s="159"/>
      <c r="CL42" s="462"/>
      <c r="CM42" s="463"/>
      <c r="CN42" s="463"/>
      <c r="CO42" s="464"/>
      <c r="CP42" s="3"/>
      <c r="CQ42" s="3"/>
      <c r="CR42" s="3"/>
      <c r="CS42" s="3"/>
      <c r="CT42" s="3"/>
      <c r="CU42" s="4"/>
      <c r="CV42" s="4"/>
      <c r="CW42" s="18">
        <v>16</v>
      </c>
      <c r="CX42" s="18"/>
      <c r="CY42" s="18">
        <v>16</v>
      </c>
      <c r="CZ42" s="18"/>
      <c r="DA42" s="13"/>
      <c r="DC42" s="6"/>
      <c r="DF42" s="1" t="str">
        <f>IF(AND(DE40="",DE41=""),"",IF(AND(DF40="〇",DF41="〇"),"〇",IF(OR(DF40="×",DF41="×"),"×","〇")))</f>
        <v/>
      </c>
      <c r="DG42" s="6"/>
      <c r="DH42" s="6"/>
      <c r="DI42" s="6"/>
      <c r="DJ42" s="6"/>
    </row>
    <row r="43" spans="5:114" ht="8.1" customHeight="1">
      <c r="E43" s="421"/>
      <c r="F43" s="422"/>
      <c r="G43" s="233"/>
      <c r="H43" s="234"/>
      <c r="I43" s="234"/>
      <c r="J43" s="234"/>
      <c r="K43" s="234"/>
      <c r="L43" s="235"/>
      <c r="M43" s="233"/>
      <c r="N43" s="234"/>
      <c r="O43" s="234"/>
      <c r="P43" s="234"/>
      <c r="Q43" s="234"/>
      <c r="R43" s="234"/>
      <c r="S43" s="234"/>
      <c r="T43" s="234"/>
      <c r="U43" s="234"/>
      <c r="V43" s="234"/>
      <c r="W43" s="235"/>
      <c r="X43" s="233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5"/>
      <c r="AK43" s="246" t="s">
        <v>130</v>
      </c>
      <c r="AL43" s="247"/>
      <c r="AM43" s="247"/>
      <c r="AN43" s="247"/>
      <c r="AO43" s="247"/>
      <c r="AP43" s="247"/>
      <c r="AQ43" s="247"/>
      <c r="AR43" s="247" t="s">
        <v>72</v>
      </c>
      <c r="AS43" s="247"/>
      <c r="AT43" s="244" t="str">
        <f>IF(OR(AL5="認定番号",AL5=""),"?",VLOOKUP(AL5,DC27:DI36,5,FALSE))</f>
        <v>UCM1,UCM2</v>
      </c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7" t="s">
        <v>73</v>
      </c>
      <c r="BF43" s="247"/>
      <c r="BG43" s="267"/>
      <c r="BH43" s="325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326"/>
      <c r="BW43" s="216"/>
      <c r="BX43" s="158"/>
      <c r="BY43" s="158"/>
      <c r="BZ43" s="158"/>
      <c r="CA43" s="217"/>
      <c r="CB43" s="137"/>
      <c r="CC43" s="138"/>
      <c r="CD43" s="138"/>
      <c r="CE43" s="138"/>
      <c r="CF43" s="172"/>
      <c r="CG43" s="157"/>
      <c r="CH43" s="158"/>
      <c r="CI43" s="158"/>
      <c r="CJ43" s="158"/>
      <c r="CK43" s="159"/>
      <c r="CL43" s="462"/>
      <c r="CM43" s="463"/>
      <c r="CN43" s="463"/>
      <c r="CO43" s="464"/>
      <c r="CP43" s="3"/>
      <c r="CQ43" s="3"/>
      <c r="CR43" s="3"/>
      <c r="CS43" s="3"/>
      <c r="CT43" s="3"/>
      <c r="CU43" s="3"/>
      <c r="CV43" s="3"/>
      <c r="CW43" s="18">
        <v>17</v>
      </c>
      <c r="CX43" s="18"/>
      <c r="CY43" s="18">
        <v>17</v>
      </c>
      <c r="CZ43" s="18"/>
      <c r="DA43" s="13"/>
      <c r="DC43" s="20"/>
      <c r="DD43" s="6"/>
      <c r="DE43" s="6"/>
      <c r="DF43" s="6"/>
      <c r="DG43" s="6"/>
      <c r="DH43" s="6"/>
      <c r="DI43" s="6"/>
      <c r="DJ43" s="6"/>
    </row>
    <row r="44" spans="5:114" ht="8.1" customHeight="1">
      <c r="E44" s="423"/>
      <c r="F44" s="424"/>
      <c r="G44" s="250"/>
      <c r="H44" s="251"/>
      <c r="I44" s="251"/>
      <c r="J44" s="251"/>
      <c r="K44" s="251"/>
      <c r="L44" s="252"/>
      <c r="M44" s="250"/>
      <c r="N44" s="251"/>
      <c r="O44" s="251"/>
      <c r="P44" s="251"/>
      <c r="Q44" s="251"/>
      <c r="R44" s="251"/>
      <c r="S44" s="251"/>
      <c r="T44" s="251"/>
      <c r="U44" s="251"/>
      <c r="V44" s="251"/>
      <c r="W44" s="252"/>
      <c r="X44" s="250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2"/>
      <c r="AK44" s="248"/>
      <c r="AL44" s="249"/>
      <c r="AM44" s="249"/>
      <c r="AN44" s="249"/>
      <c r="AO44" s="249"/>
      <c r="AP44" s="249"/>
      <c r="AQ44" s="249"/>
      <c r="AR44" s="249"/>
      <c r="AS44" s="249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9"/>
      <c r="BF44" s="249"/>
      <c r="BG44" s="268"/>
      <c r="BH44" s="327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328"/>
      <c r="BW44" s="406"/>
      <c r="BX44" s="161"/>
      <c r="BY44" s="161"/>
      <c r="BZ44" s="161"/>
      <c r="CA44" s="407"/>
      <c r="CB44" s="140"/>
      <c r="CC44" s="141"/>
      <c r="CD44" s="141"/>
      <c r="CE44" s="141"/>
      <c r="CF44" s="238"/>
      <c r="CG44" s="160"/>
      <c r="CH44" s="161"/>
      <c r="CI44" s="161"/>
      <c r="CJ44" s="161"/>
      <c r="CK44" s="162"/>
      <c r="CL44" s="465"/>
      <c r="CM44" s="466"/>
      <c r="CN44" s="466"/>
      <c r="CO44" s="467"/>
      <c r="CP44" s="3"/>
      <c r="CQ44" s="3"/>
      <c r="CR44" s="3"/>
      <c r="CS44" s="3"/>
      <c r="CT44" s="3"/>
      <c r="CU44" s="3"/>
      <c r="CV44" s="3"/>
      <c r="CW44" s="18">
        <v>18</v>
      </c>
      <c r="CX44" s="18"/>
      <c r="CY44" s="18">
        <v>18</v>
      </c>
      <c r="CZ44" s="18"/>
      <c r="DA44" s="13"/>
      <c r="DC44" s="6"/>
      <c r="DD44" s="6"/>
      <c r="DE44" s="6"/>
      <c r="DF44" s="6"/>
      <c r="DG44" s="6"/>
      <c r="DH44" s="6"/>
      <c r="DI44" s="20"/>
      <c r="DJ44" s="6"/>
    </row>
    <row r="45" spans="5:114" ht="8.1" customHeight="1">
      <c r="E45" s="419" t="s">
        <v>22</v>
      </c>
      <c r="F45" s="420"/>
      <c r="G45" s="269" t="s">
        <v>10</v>
      </c>
      <c r="H45" s="270"/>
      <c r="I45" s="270"/>
      <c r="J45" s="270"/>
      <c r="K45" s="270"/>
      <c r="L45" s="271"/>
      <c r="M45" s="372" t="s">
        <v>7</v>
      </c>
      <c r="N45" s="295"/>
      <c r="O45" s="295"/>
      <c r="P45" s="295"/>
      <c r="Q45" s="295"/>
      <c r="R45" s="295"/>
      <c r="S45" s="295"/>
      <c r="T45" s="295"/>
      <c r="U45" s="295"/>
      <c r="V45" s="295"/>
      <c r="W45" s="296"/>
      <c r="X45" s="269" t="s">
        <v>16</v>
      </c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1"/>
      <c r="AK45" s="372" t="s">
        <v>134</v>
      </c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6"/>
      <c r="BH45" s="376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5"/>
      <c r="BT45" s="255"/>
      <c r="BU45" s="255"/>
      <c r="BV45" s="377"/>
      <c r="BW45" s="214"/>
      <c r="BX45" s="164"/>
      <c r="BY45" s="164"/>
      <c r="BZ45" s="164"/>
      <c r="CA45" s="215"/>
      <c r="CB45" s="169" t="s">
        <v>47</v>
      </c>
      <c r="CC45" s="170"/>
      <c r="CD45" s="170"/>
      <c r="CE45" s="170"/>
      <c r="CF45" s="171"/>
      <c r="CG45" s="163"/>
      <c r="CH45" s="164"/>
      <c r="CI45" s="164"/>
      <c r="CJ45" s="164"/>
      <c r="CK45" s="165"/>
      <c r="CL45" s="468" t="s">
        <v>113</v>
      </c>
      <c r="CM45" s="469"/>
      <c r="CN45" s="469"/>
      <c r="CO45" s="470"/>
      <c r="CP45" s="3"/>
      <c r="CQ45" s="3"/>
      <c r="CR45" s="3"/>
      <c r="CS45" s="3"/>
      <c r="CT45" s="3"/>
      <c r="CU45" s="3"/>
      <c r="CV45" s="3"/>
      <c r="CW45" s="18">
        <v>19</v>
      </c>
      <c r="CX45" s="18"/>
      <c r="CY45" s="18">
        <v>19</v>
      </c>
      <c r="CZ45" s="18"/>
      <c r="DA45" s="13"/>
      <c r="DC45" s="6"/>
      <c r="DD45" s="6"/>
      <c r="DE45" s="6"/>
      <c r="DF45" s="6"/>
      <c r="DG45" s="20"/>
      <c r="DH45" s="20"/>
      <c r="DI45" s="20"/>
      <c r="DJ45" s="6"/>
    </row>
    <row r="46" spans="5:114" ht="8.1" customHeight="1">
      <c r="E46" s="421"/>
      <c r="F46" s="422"/>
      <c r="G46" s="233"/>
      <c r="H46" s="234"/>
      <c r="I46" s="234"/>
      <c r="J46" s="234"/>
      <c r="K46" s="234"/>
      <c r="L46" s="235"/>
      <c r="M46" s="353"/>
      <c r="N46" s="297"/>
      <c r="O46" s="297"/>
      <c r="P46" s="297"/>
      <c r="Q46" s="297"/>
      <c r="R46" s="297"/>
      <c r="S46" s="297"/>
      <c r="T46" s="297"/>
      <c r="U46" s="297"/>
      <c r="V46" s="297"/>
      <c r="W46" s="298"/>
      <c r="X46" s="233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5"/>
      <c r="AK46" s="353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8"/>
      <c r="BH46" s="378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216"/>
      <c r="BX46" s="158"/>
      <c r="BY46" s="158"/>
      <c r="BZ46" s="158"/>
      <c r="CA46" s="217"/>
      <c r="CB46" s="137"/>
      <c r="CC46" s="138"/>
      <c r="CD46" s="138"/>
      <c r="CE46" s="138"/>
      <c r="CF46" s="172"/>
      <c r="CG46" s="157"/>
      <c r="CH46" s="158"/>
      <c r="CI46" s="158"/>
      <c r="CJ46" s="158"/>
      <c r="CK46" s="159"/>
      <c r="CL46" s="471"/>
      <c r="CM46" s="472"/>
      <c r="CN46" s="472"/>
      <c r="CO46" s="473"/>
      <c r="CP46" s="3"/>
      <c r="CQ46" s="3"/>
      <c r="CR46" s="3"/>
      <c r="CS46" s="3"/>
      <c r="CT46" s="3"/>
      <c r="CU46" s="3"/>
      <c r="CV46" s="3"/>
      <c r="CW46" s="18">
        <v>21</v>
      </c>
      <c r="CX46" s="18"/>
      <c r="CY46" s="18">
        <v>21</v>
      </c>
      <c r="CZ46" s="18"/>
      <c r="DA46" s="14"/>
      <c r="DC46" s="6"/>
      <c r="DD46" s="20"/>
      <c r="DE46" s="6"/>
      <c r="DF46" s="6"/>
      <c r="DG46" s="21"/>
      <c r="DH46" s="22"/>
      <c r="DI46" s="22"/>
      <c r="DJ46" s="6"/>
    </row>
    <row r="47" spans="5:114" ht="8.1" customHeight="1">
      <c r="E47" s="421"/>
      <c r="F47" s="422"/>
      <c r="G47" s="233"/>
      <c r="H47" s="234"/>
      <c r="I47" s="234"/>
      <c r="J47" s="234"/>
      <c r="K47" s="234"/>
      <c r="L47" s="235"/>
      <c r="M47" s="373"/>
      <c r="N47" s="374"/>
      <c r="O47" s="374"/>
      <c r="P47" s="374"/>
      <c r="Q47" s="374"/>
      <c r="R47" s="374"/>
      <c r="S47" s="374"/>
      <c r="T47" s="374"/>
      <c r="U47" s="374"/>
      <c r="V47" s="374"/>
      <c r="W47" s="375"/>
      <c r="X47" s="272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4"/>
      <c r="AK47" s="373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5"/>
      <c r="BH47" s="379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380"/>
      <c r="BW47" s="218"/>
      <c r="BX47" s="167"/>
      <c r="BY47" s="167"/>
      <c r="BZ47" s="167"/>
      <c r="CA47" s="219"/>
      <c r="CB47" s="173"/>
      <c r="CC47" s="174"/>
      <c r="CD47" s="174"/>
      <c r="CE47" s="174"/>
      <c r="CF47" s="175"/>
      <c r="CG47" s="166"/>
      <c r="CH47" s="167"/>
      <c r="CI47" s="167"/>
      <c r="CJ47" s="167"/>
      <c r="CK47" s="168"/>
      <c r="CL47" s="474"/>
      <c r="CM47" s="475"/>
      <c r="CN47" s="475"/>
      <c r="CO47" s="476"/>
      <c r="CP47" s="3"/>
      <c r="CQ47" s="3"/>
      <c r="CR47" s="3"/>
      <c r="CS47" s="3"/>
      <c r="CT47" s="3"/>
      <c r="CU47" s="3"/>
      <c r="CV47" s="3"/>
      <c r="CW47" s="18">
        <v>22</v>
      </c>
      <c r="CX47" s="18"/>
      <c r="CY47" s="18">
        <v>22</v>
      </c>
      <c r="CZ47" s="18"/>
      <c r="DA47" s="14"/>
      <c r="DC47" s="6"/>
      <c r="DD47" s="20"/>
      <c r="DE47" s="20"/>
      <c r="DF47" s="20"/>
      <c r="DG47" s="22"/>
      <c r="DH47" s="22"/>
      <c r="DI47" s="22"/>
      <c r="DJ47" s="6"/>
    </row>
    <row r="48" spans="5:114" ht="8.1" customHeight="1">
      <c r="E48" s="421"/>
      <c r="F48" s="422"/>
      <c r="G48" s="233"/>
      <c r="H48" s="234"/>
      <c r="I48" s="234"/>
      <c r="J48" s="234"/>
      <c r="K48" s="234"/>
      <c r="L48" s="235"/>
      <c r="M48" s="206" t="s">
        <v>9</v>
      </c>
      <c r="N48" s="207"/>
      <c r="O48" s="207"/>
      <c r="P48" s="207"/>
      <c r="Q48" s="207"/>
      <c r="R48" s="207"/>
      <c r="S48" s="207"/>
      <c r="T48" s="207"/>
      <c r="U48" s="207"/>
      <c r="V48" s="207"/>
      <c r="W48" s="348"/>
      <c r="X48" s="446" t="s">
        <v>21</v>
      </c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85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7"/>
      <c r="BH48" s="85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1"/>
      <c r="BW48" s="281" t="str">
        <f>IF(BJ49="","",(IF(AS49&lt;=BJ49,"○","")))</f>
        <v/>
      </c>
      <c r="BX48" s="135"/>
      <c r="BY48" s="135"/>
      <c r="BZ48" s="135"/>
      <c r="CA48" s="237"/>
      <c r="CB48" s="135" t="s">
        <v>46</v>
      </c>
      <c r="CC48" s="149"/>
      <c r="CD48" s="149"/>
      <c r="CE48" s="149"/>
      <c r="CF48" s="260"/>
      <c r="CG48" s="134" t="str">
        <f>IF(BJ49="","",(IF(BJ49&lt;AS49,"○","")))</f>
        <v/>
      </c>
      <c r="CH48" s="135"/>
      <c r="CI48" s="135"/>
      <c r="CJ48" s="135"/>
      <c r="CK48" s="136"/>
      <c r="CL48" s="459" t="s">
        <v>114</v>
      </c>
      <c r="CM48" s="460"/>
      <c r="CN48" s="460"/>
      <c r="CO48" s="461"/>
      <c r="CP48" s="3"/>
      <c r="CQ48" s="3"/>
      <c r="CR48" s="3"/>
      <c r="CS48" s="3"/>
      <c r="CT48" s="3"/>
      <c r="CU48" s="3"/>
      <c r="CV48" s="3"/>
      <c r="CW48" s="18">
        <v>23</v>
      </c>
      <c r="CX48" s="18"/>
      <c r="CY48" s="18">
        <v>23</v>
      </c>
      <c r="CZ48" s="18"/>
      <c r="DA48" s="14"/>
      <c r="DC48" s="20"/>
      <c r="DD48" s="20"/>
      <c r="DE48" s="20"/>
      <c r="DF48" s="20"/>
      <c r="DG48" s="20"/>
      <c r="DH48" s="22"/>
      <c r="DI48" s="22"/>
      <c r="DJ48" s="6"/>
    </row>
    <row r="49" spans="5:114" ht="8.1" customHeight="1">
      <c r="E49" s="421"/>
      <c r="F49" s="422"/>
      <c r="G49" s="233"/>
      <c r="H49" s="234"/>
      <c r="I49" s="234"/>
      <c r="J49" s="234"/>
      <c r="K49" s="234"/>
      <c r="L49" s="235"/>
      <c r="M49" s="197"/>
      <c r="N49" s="198"/>
      <c r="O49" s="198"/>
      <c r="P49" s="198"/>
      <c r="Q49" s="198"/>
      <c r="R49" s="198"/>
      <c r="S49" s="198"/>
      <c r="T49" s="198"/>
      <c r="U49" s="198"/>
      <c r="V49" s="198"/>
      <c r="W49" s="199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69"/>
      <c r="AL49" s="33"/>
      <c r="AM49" s="33"/>
      <c r="AN49" s="448" t="s">
        <v>27</v>
      </c>
      <c r="AO49" s="449"/>
      <c r="AP49" s="449"/>
      <c r="AQ49" s="449"/>
      <c r="AR49" s="449"/>
      <c r="AS49" s="444">
        <f>IF(OR(AL5="認定番号",AL5=""),"?",VLOOKUP(AL5,DC27:DI36,6,FALSE))</f>
        <v>675</v>
      </c>
      <c r="AT49" s="444"/>
      <c r="AU49" s="444"/>
      <c r="AV49" s="444"/>
      <c r="AW49" s="229" t="s">
        <v>75</v>
      </c>
      <c r="AX49" s="229"/>
      <c r="AY49" s="229"/>
      <c r="AZ49" s="229"/>
      <c r="BA49" s="229"/>
      <c r="BB49" s="229"/>
      <c r="BC49" s="229"/>
      <c r="BD49" s="229"/>
      <c r="BE49" s="229"/>
      <c r="BF49" s="229"/>
      <c r="BG49" s="447"/>
      <c r="BH49" s="56"/>
      <c r="BI49" s="28"/>
      <c r="BJ49" s="382"/>
      <c r="BK49" s="382"/>
      <c r="BL49" s="382"/>
      <c r="BM49" s="382"/>
      <c r="BN49" s="382"/>
      <c r="BO49" s="382"/>
      <c r="BP49" s="496" t="s">
        <v>31</v>
      </c>
      <c r="BQ49" s="497"/>
      <c r="BR49" s="497"/>
      <c r="BS49" s="497"/>
      <c r="BT49" s="497"/>
      <c r="BU49" s="497"/>
      <c r="BV49" s="57"/>
      <c r="BW49" s="209"/>
      <c r="BX49" s="138"/>
      <c r="BY49" s="138"/>
      <c r="BZ49" s="138"/>
      <c r="CA49" s="172"/>
      <c r="CB49" s="152"/>
      <c r="CC49" s="152"/>
      <c r="CD49" s="152"/>
      <c r="CE49" s="152"/>
      <c r="CF49" s="257"/>
      <c r="CG49" s="137"/>
      <c r="CH49" s="138"/>
      <c r="CI49" s="138"/>
      <c r="CJ49" s="138"/>
      <c r="CK49" s="139"/>
      <c r="CL49" s="462"/>
      <c r="CM49" s="463"/>
      <c r="CN49" s="463"/>
      <c r="CO49" s="464"/>
      <c r="CP49" s="3"/>
      <c r="CQ49" s="3"/>
      <c r="CR49" s="3"/>
      <c r="CS49" s="3"/>
      <c r="CT49" s="3"/>
      <c r="CU49" s="3"/>
      <c r="CV49" s="3"/>
      <c r="CW49" s="18">
        <v>24</v>
      </c>
      <c r="CX49" s="18"/>
      <c r="CY49" s="18">
        <v>24</v>
      </c>
      <c r="CZ49" s="18"/>
      <c r="DA49" s="14"/>
      <c r="DC49" s="20"/>
      <c r="DD49" s="20"/>
      <c r="DE49" s="20"/>
      <c r="DF49" s="20"/>
      <c r="DG49" s="20"/>
      <c r="DH49" s="22"/>
      <c r="DI49" s="22"/>
      <c r="DJ49" s="6"/>
    </row>
    <row r="50" spans="5:114" ht="8.1" customHeight="1">
      <c r="E50" s="421"/>
      <c r="F50" s="422"/>
      <c r="G50" s="233"/>
      <c r="H50" s="234"/>
      <c r="I50" s="234"/>
      <c r="J50" s="234"/>
      <c r="K50" s="234"/>
      <c r="L50" s="235"/>
      <c r="M50" s="197"/>
      <c r="N50" s="198"/>
      <c r="O50" s="198"/>
      <c r="P50" s="198"/>
      <c r="Q50" s="198"/>
      <c r="R50" s="198"/>
      <c r="S50" s="198"/>
      <c r="T50" s="198"/>
      <c r="U50" s="198"/>
      <c r="V50" s="198"/>
      <c r="W50" s="199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92"/>
      <c r="AL50" s="93"/>
      <c r="AM50" s="93"/>
      <c r="AN50" s="449"/>
      <c r="AO50" s="449"/>
      <c r="AP50" s="449"/>
      <c r="AQ50" s="449"/>
      <c r="AR50" s="449"/>
      <c r="AS50" s="444"/>
      <c r="AT50" s="444"/>
      <c r="AU50" s="444"/>
      <c r="AV50" s="444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447"/>
      <c r="BH50" s="56"/>
      <c r="BI50" s="28"/>
      <c r="BJ50" s="382"/>
      <c r="BK50" s="382"/>
      <c r="BL50" s="382"/>
      <c r="BM50" s="382"/>
      <c r="BN50" s="382"/>
      <c r="BO50" s="382"/>
      <c r="BP50" s="497"/>
      <c r="BQ50" s="497"/>
      <c r="BR50" s="497"/>
      <c r="BS50" s="497"/>
      <c r="BT50" s="497"/>
      <c r="BU50" s="497"/>
      <c r="BV50" s="57"/>
      <c r="BW50" s="209"/>
      <c r="BX50" s="138"/>
      <c r="BY50" s="138"/>
      <c r="BZ50" s="138"/>
      <c r="CA50" s="172"/>
      <c r="CB50" s="152"/>
      <c r="CC50" s="152"/>
      <c r="CD50" s="152"/>
      <c r="CE50" s="152"/>
      <c r="CF50" s="257"/>
      <c r="CG50" s="137"/>
      <c r="CH50" s="138"/>
      <c r="CI50" s="138"/>
      <c r="CJ50" s="138"/>
      <c r="CK50" s="139"/>
      <c r="CL50" s="462"/>
      <c r="CM50" s="463"/>
      <c r="CN50" s="463"/>
      <c r="CO50" s="464"/>
      <c r="CP50" s="3"/>
      <c r="CQ50" s="3"/>
      <c r="CR50" s="3"/>
      <c r="CS50" s="20"/>
      <c r="CT50" s="3"/>
      <c r="CU50" s="3"/>
      <c r="CV50" s="3"/>
      <c r="CW50" s="18">
        <v>25</v>
      </c>
      <c r="CX50" s="18"/>
      <c r="CY50" s="18">
        <v>25</v>
      </c>
      <c r="CZ50" s="18"/>
      <c r="DA50" s="13"/>
      <c r="DC50" s="20"/>
      <c r="DD50" s="20"/>
      <c r="DE50" s="20"/>
      <c r="DF50" s="20"/>
      <c r="DG50" s="20"/>
      <c r="DH50" s="22"/>
      <c r="DI50" s="22"/>
      <c r="DJ50" s="6"/>
    </row>
    <row r="51" spans="5:114" ht="8.1" customHeight="1">
      <c r="E51" s="421"/>
      <c r="F51" s="422"/>
      <c r="G51" s="233"/>
      <c r="H51" s="234"/>
      <c r="I51" s="234"/>
      <c r="J51" s="234"/>
      <c r="K51" s="234"/>
      <c r="L51" s="235"/>
      <c r="M51" s="197"/>
      <c r="N51" s="198"/>
      <c r="O51" s="198"/>
      <c r="P51" s="198"/>
      <c r="Q51" s="198"/>
      <c r="R51" s="198"/>
      <c r="S51" s="198"/>
      <c r="T51" s="198"/>
      <c r="U51" s="198"/>
      <c r="V51" s="198"/>
      <c r="W51" s="199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94"/>
      <c r="AL51" s="93"/>
      <c r="AM51" s="93"/>
      <c r="AN51" s="449"/>
      <c r="AO51" s="449"/>
      <c r="AP51" s="449"/>
      <c r="AQ51" s="449"/>
      <c r="AR51" s="449"/>
      <c r="AS51" s="445"/>
      <c r="AT51" s="445"/>
      <c r="AU51" s="445"/>
      <c r="AV51" s="445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447"/>
      <c r="BH51" s="56"/>
      <c r="BI51" s="28"/>
      <c r="BJ51" s="383"/>
      <c r="BK51" s="383"/>
      <c r="BL51" s="383"/>
      <c r="BM51" s="383"/>
      <c r="BN51" s="383"/>
      <c r="BO51" s="383"/>
      <c r="BP51" s="497"/>
      <c r="BQ51" s="497"/>
      <c r="BR51" s="497"/>
      <c r="BS51" s="497"/>
      <c r="BT51" s="497"/>
      <c r="BU51" s="497"/>
      <c r="BV51" s="57"/>
      <c r="BW51" s="209"/>
      <c r="BX51" s="138"/>
      <c r="BY51" s="138"/>
      <c r="BZ51" s="138"/>
      <c r="CA51" s="172"/>
      <c r="CB51" s="152"/>
      <c r="CC51" s="152"/>
      <c r="CD51" s="152"/>
      <c r="CE51" s="152"/>
      <c r="CF51" s="257"/>
      <c r="CG51" s="137"/>
      <c r="CH51" s="138"/>
      <c r="CI51" s="138"/>
      <c r="CJ51" s="138"/>
      <c r="CK51" s="139"/>
      <c r="CL51" s="462"/>
      <c r="CM51" s="463"/>
      <c r="CN51" s="463"/>
      <c r="CO51" s="464"/>
      <c r="CP51" s="3"/>
      <c r="CQ51" s="3"/>
      <c r="CR51" s="3"/>
      <c r="CS51" s="20"/>
      <c r="CT51" s="23"/>
      <c r="CU51" s="3"/>
      <c r="CV51" s="3"/>
      <c r="CW51" s="18">
        <v>26</v>
      </c>
      <c r="CX51" s="18"/>
      <c r="CY51" s="18">
        <v>26</v>
      </c>
      <c r="CZ51" s="18"/>
      <c r="DA51" s="13"/>
      <c r="DC51" s="20"/>
      <c r="DD51" s="20"/>
      <c r="DE51" s="20"/>
      <c r="DF51" s="20"/>
      <c r="DG51" s="20"/>
      <c r="DH51" s="22"/>
      <c r="DI51" s="22"/>
      <c r="DJ51" s="6"/>
    </row>
    <row r="52" spans="5:114" ht="8.1" customHeight="1">
      <c r="E52" s="423"/>
      <c r="F52" s="424"/>
      <c r="G52" s="250"/>
      <c r="H52" s="251"/>
      <c r="I52" s="251"/>
      <c r="J52" s="251"/>
      <c r="K52" s="251"/>
      <c r="L52" s="252"/>
      <c r="M52" s="416"/>
      <c r="N52" s="417"/>
      <c r="O52" s="417"/>
      <c r="P52" s="417"/>
      <c r="Q52" s="417"/>
      <c r="R52" s="417"/>
      <c r="S52" s="417"/>
      <c r="T52" s="417"/>
      <c r="U52" s="417"/>
      <c r="V52" s="417"/>
      <c r="W52" s="418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60"/>
      <c r="BH52" s="61"/>
      <c r="BI52" s="62"/>
      <c r="BJ52" s="62"/>
      <c r="BK52" s="62"/>
      <c r="BL52" s="340"/>
      <c r="BM52" s="340"/>
      <c r="BN52" s="340"/>
      <c r="BO52" s="340"/>
      <c r="BP52" s="340"/>
      <c r="BQ52" s="340"/>
      <c r="BR52" s="340"/>
      <c r="BS52" s="340"/>
      <c r="BT52" s="62"/>
      <c r="BU52" s="62"/>
      <c r="BV52" s="63"/>
      <c r="BW52" s="282"/>
      <c r="BX52" s="141"/>
      <c r="BY52" s="141"/>
      <c r="BZ52" s="141"/>
      <c r="CA52" s="238"/>
      <c r="CB52" s="155"/>
      <c r="CC52" s="155"/>
      <c r="CD52" s="155"/>
      <c r="CE52" s="155"/>
      <c r="CF52" s="261"/>
      <c r="CG52" s="140"/>
      <c r="CH52" s="141"/>
      <c r="CI52" s="141"/>
      <c r="CJ52" s="141"/>
      <c r="CK52" s="142"/>
      <c r="CL52" s="465"/>
      <c r="CM52" s="466"/>
      <c r="CN52" s="466"/>
      <c r="CO52" s="467"/>
      <c r="CP52" s="3"/>
      <c r="CQ52" s="3"/>
      <c r="CR52" s="3"/>
      <c r="CS52" s="20"/>
      <c r="CT52" s="23"/>
      <c r="CU52" s="3"/>
      <c r="CV52" s="3"/>
      <c r="CW52" s="18">
        <v>27</v>
      </c>
      <c r="CX52" s="18"/>
      <c r="CY52" s="18">
        <v>27</v>
      </c>
      <c r="CZ52" s="18"/>
      <c r="DA52" s="13"/>
      <c r="DC52" s="6"/>
      <c r="DD52" s="20"/>
      <c r="DE52" s="20"/>
      <c r="DF52" s="20"/>
      <c r="DG52" s="20"/>
      <c r="DH52" s="20"/>
      <c r="DI52" s="20"/>
      <c r="DJ52" s="6"/>
    </row>
    <row r="53" spans="5:114" ht="8.1" customHeight="1">
      <c r="E53" s="419" t="s">
        <v>32</v>
      </c>
      <c r="F53" s="450"/>
      <c r="G53" s="269" t="s">
        <v>11</v>
      </c>
      <c r="H53" s="295"/>
      <c r="I53" s="295"/>
      <c r="J53" s="295"/>
      <c r="K53" s="295"/>
      <c r="L53" s="296"/>
      <c r="M53" s="398" t="s">
        <v>7</v>
      </c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494" t="s">
        <v>16</v>
      </c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72" t="s">
        <v>35</v>
      </c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6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334"/>
      <c r="BX53" s="334"/>
      <c r="BY53" s="334"/>
      <c r="BZ53" s="334"/>
      <c r="CA53" s="335"/>
      <c r="CB53" s="170" t="s">
        <v>47</v>
      </c>
      <c r="CC53" s="255"/>
      <c r="CD53" s="255"/>
      <c r="CE53" s="255"/>
      <c r="CF53" s="256"/>
      <c r="CG53" s="408"/>
      <c r="CH53" s="334"/>
      <c r="CI53" s="334"/>
      <c r="CJ53" s="334"/>
      <c r="CK53" s="334"/>
      <c r="CL53" s="459" t="s">
        <v>113</v>
      </c>
      <c r="CM53" s="460"/>
      <c r="CN53" s="460"/>
      <c r="CO53" s="461"/>
      <c r="CP53" s="3"/>
      <c r="CQ53" s="3"/>
      <c r="CR53" s="3"/>
      <c r="CS53" s="20"/>
      <c r="CT53" s="3"/>
      <c r="CU53" s="3"/>
      <c r="CV53" s="3"/>
      <c r="CW53" s="18">
        <v>28</v>
      </c>
      <c r="CX53" s="18"/>
      <c r="CY53" s="18">
        <v>28</v>
      </c>
      <c r="CZ53" s="18"/>
      <c r="DA53" s="13"/>
      <c r="DC53" s="6"/>
      <c r="DD53" s="6"/>
      <c r="DE53" s="6"/>
      <c r="DF53" s="6"/>
      <c r="DG53" s="6"/>
      <c r="DH53" s="6"/>
      <c r="DI53" s="6"/>
      <c r="DJ53" s="6"/>
    </row>
    <row r="54" spans="5:114" ht="8.1" customHeight="1">
      <c r="E54" s="421"/>
      <c r="F54" s="451"/>
      <c r="G54" s="233"/>
      <c r="H54" s="297"/>
      <c r="I54" s="297"/>
      <c r="J54" s="297"/>
      <c r="K54" s="297"/>
      <c r="L54" s="298"/>
      <c r="M54" s="399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495"/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53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8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336"/>
      <c r="BX54" s="336"/>
      <c r="BY54" s="336"/>
      <c r="BZ54" s="336"/>
      <c r="CA54" s="337"/>
      <c r="CB54" s="138"/>
      <c r="CC54" s="152"/>
      <c r="CD54" s="152"/>
      <c r="CE54" s="152"/>
      <c r="CF54" s="257"/>
      <c r="CG54" s="360"/>
      <c r="CH54" s="336"/>
      <c r="CI54" s="336"/>
      <c r="CJ54" s="336"/>
      <c r="CK54" s="336"/>
      <c r="CL54" s="462"/>
      <c r="CM54" s="463"/>
      <c r="CN54" s="463"/>
      <c r="CO54" s="464"/>
      <c r="CP54" s="3"/>
      <c r="CQ54" s="3"/>
      <c r="CR54" s="3"/>
      <c r="CS54" s="20"/>
      <c r="CT54" s="3"/>
      <c r="CU54" s="3"/>
      <c r="CV54" s="3"/>
      <c r="CW54" s="18">
        <v>29</v>
      </c>
      <c r="CX54" s="18"/>
      <c r="CY54" s="18">
        <v>29</v>
      </c>
      <c r="CZ54" s="18"/>
      <c r="DA54" s="13"/>
      <c r="DC54" s="6"/>
      <c r="DD54" s="6"/>
      <c r="DE54" s="6"/>
      <c r="DF54" s="6"/>
      <c r="DG54" s="6"/>
      <c r="DH54" s="6"/>
      <c r="DI54" s="6"/>
      <c r="DJ54" s="6"/>
    </row>
    <row r="55" spans="5:114" ht="8.1" customHeight="1">
      <c r="E55" s="452"/>
      <c r="F55" s="451"/>
      <c r="G55" s="353"/>
      <c r="H55" s="297"/>
      <c r="I55" s="297"/>
      <c r="J55" s="297"/>
      <c r="K55" s="297"/>
      <c r="L55" s="298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53" t="s">
        <v>50</v>
      </c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8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336"/>
      <c r="BX55" s="336"/>
      <c r="BY55" s="336"/>
      <c r="BZ55" s="336"/>
      <c r="CA55" s="337"/>
      <c r="CB55" s="152"/>
      <c r="CC55" s="152"/>
      <c r="CD55" s="152"/>
      <c r="CE55" s="152"/>
      <c r="CF55" s="257"/>
      <c r="CG55" s="360"/>
      <c r="CH55" s="336"/>
      <c r="CI55" s="336"/>
      <c r="CJ55" s="336"/>
      <c r="CK55" s="336"/>
      <c r="CL55" s="462"/>
      <c r="CM55" s="463"/>
      <c r="CN55" s="463"/>
      <c r="CO55" s="464"/>
      <c r="CP55" s="3"/>
      <c r="CQ55" s="3"/>
      <c r="CR55" s="3"/>
      <c r="CS55" s="3"/>
      <c r="CT55" s="3"/>
      <c r="CU55" s="3"/>
      <c r="CV55" s="3"/>
      <c r="CW55" s="18">
        <v>30</v>
      </c>
      <c r="CX55" s="18"/>
      <c r="CY55" s="18">
        <v>30</v>
      </c>
      <c r="CZ55" s="18"/>
      <c r="DA55" s="13"/>
      <c r="DC55" s="20"/>
      <c r="DD55" s="6"/>
      <c r="DE55" s="6"/>
      <c r="DF55" s="6"/>
      <c r="DG55" s="6"/>
      <c r="DH55" s="6"/>
      <c r="DI55" s="6"/>
      <c r="DJ55" s="6"/>
    </row>
    <row r="56" spans="5:114" ht="8.1" customHeight="1">
      <c r="E56" s="452"/>
      <c r="F56" s="451"/>
      <c r="G56" s="353"/>
      <c r="H56" s="297"/>
      <c r="I56" s="297"/>
      <c r="J56" s="297"/>
      <c r="K56" s="297"/>
      <c r="L56" s="298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73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  <c r="BA56" s="374"/>
      <c r="BB56" s="374"/>
      <c r="BC56" s="374"/>
      <c r="BD56" s="374"/>
      <c r="BE56" s="374"/>
      <c r="BF56" s="374"/>
      <c r="BG56" s="375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338"/>
      <c r="BX56" s="338"/>
      <c r="BY56" s="338"/>
      <c r="BZ56" s="338"/>
      <c r="CA56" s="339"/>
      <c r="CB56" s="258"/>
      <c r="CC56" s="258"/>
      <c r="CD56" s="258"/>
      <c r="CE56" s="258"/>
      <c r="CF56" s="259"/>
      <c r="CG56" s="360"/>
      <c r="CH56" s="336"/>
      <c r="CI56" s="336"/>
      <c r="CJ56" s="336"/>
      <c r="CK56" s="336"/>
      <c r="CL56" s="465"/>
      <c r="CM56" s="466"/>
      <c r="CN56" s="466"/>
      <c r="CO56" s="467"/>
      <c r="CP56" s="3"/>
      <c r="CQ56" s="3"/>
      <c r="CR56" s="3"/>
      <c r="CS56" s="3"/>
      <c r="CT56" s="3"/>
      <c r="CU56" s="3"/>
      <c r="CV56" s="3"/>
      <c r="CW56" s="18">
        <v>31</v>
      </c>
      <c r="CX56" s="18"/>
      <c r="CY56" s="18">
        <v>31</v>
      </c>
      <c r="CZ56" s="18"/>
      <c r="DA56" s="13"/>
      <c r="DC56" s="6"/>
      <c r="DD56" s="6"/>
      <c r="DE56" s="6"/>
      <c r="DF56" s="6"/>
      <c r="DG56" s="6"/>
      <c r="DH56" s="6"/>
      <c r="DI56" s="20"/>
      <c r="DJ56" s="6"/>
    </row>
    <row r="57" spans="5:114" ht="8.1" customHeight="1">
      <c r="E57" s="452"/>
      <c r="F57" s="451"/>
      <c r="G57" s="353"/>
      <c r="H57" s="297"/>
      <c r="I57" s="297"/>
      <c r="J57" s="297"/>
      <c r="K57" s="297"/>
      <c r="L57" s="298"/>
      <c r="M57" s="453" t="s">
        <v>17</v>
      </c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384" t="s">
        <v>37</v>
      </c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230" t="s">
        <v>66</v>
      </c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231"/>
      <c r="BG57" s="232"/>
      <c r="BH57" s="97"/>
      <c r="BI57" s="90"/>
      <c r="BJ57" s="98"/>
      <c r="BK57" s="98"/>
      <c r="BL57" s="98"/>
      <c r="BM57" s="98"/>
      <c r="BN57" s="98"/>
      <c r="BO57" s="98"/>
      <c r="BP57" s="98"/>
      <c r="BQ57" s="98"/>
      <c r="BR57" s="99"/>
      <c r="BS57" s="100"/>
      <c r="BT57" s="100"/>
      <c r="BU57" s="90"/>
      <c r="BV57" s="91"/>
      <c r="BW57" s="400" t="str">
        <f>IF(BJ58="","",IF(AND(-85&lt;=BJ58,BJ58&lt;=85),"○",""))</f>
        <v/>
      </c>
      <c r="BX57" s="400"/>
      <c r="BY57" s="400"/>
      <c r="BZ57" s="400"/>
      <c r="CA57" s="401"/>
      <c r="CB57" s="135" t="s">
        <v>47</v>
      </c>
      <c r="CC57" s="149"/>
      <c r="CD57" s="149"/>
      <c r="CE57" s="149"/>
      <c r="CF57" s="260"/>
      <c r="CG57" s="404" t="str">
        <f>IF(BJ58="","",IF(OR(BJ58&gt;85,BJ58&lt;-85),"○",""))</f>
        <v/>
      </c>
      <c r="CH57" s="400"/>
      <c r="CI57" s="400"/>
      <c r="CJ57" s="400"/>
      <c r="CK57" s="400"/>
      <c r="CL57" s="459" t="s">
        <v>114</v>
      </c>
      <c r="CM57" s="460"/>
      <c r="CN57" s="460"/>
      <c r="CO57" s="461"/>
      <c r="CP57" s="3"/>
      <c r="CQ57" s="3"/>
      <c r="CR57" s="3"/>
      <c r="CS57" s="13"/>
      <c r="CT57" s="14" t="s">
        <v>81</v>
      </c>
      <c r="CU57" s="14" t="s">
        <v>104</v>
      </c>
      <c r="CV57" s="14" t="s">
        <v>105</v>
      </c>
      <c r="CW57" s="18">
        <v>32</v>
      </c>
      <c r="CX57" s="18"/>
      <c r="CY57" s="18"/>
      <c r="CZ57" s="18"/>
      <c r="DA57" s="13"/>
      <c r="DC57" s="6"/>
      <c r="DD57" s="20"/>
      <c r="DE57" s="20"/>
      <c r="DF57" s="20"/>
      <c r="DG57" s="20"/>
      <c r="DH57" s="20"/>
      <c r="DI57" s="20"/>
      <c r="DJ57" s="6"/>
    </row>
    <row r="58" spans="5:114" ht="8.1" customHeight="1">
      <c r="E58" s="452"/>
      <c r="F58" s="451"/>
      <c r="G58" s="353"/>
      <c r="H58" s="297"/>
      <c r="I58" s="297"/>
      <c r="J58" s="297"/>
      <c r="K58" s="297"/>
      <c r="L58" s="298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233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5"/>
      <c r="BH58" s="56"/>
      <c r="BI58" s="35"/>
      <c r="BJ58" s="204"/>
      <c r="BK58" s="204"/>
      <c r="BL58" s="204"/>
      <c r="BM58" s="204"/>
      <c r="BN58" s="204"/>
      <c r="BO58" s="204"/>
      <c r="BP58" s="204"/>
      <c r="BQ58" s="204"/>
      <c r="BR58" s="229" t="s">
        <v>38</v>
      </c>
      <c r="BS58" s="229"/>
      <c r="BT58" s="229"/>
      <c r="BU58" s="35"/>
      <c r="BV58" s="57"/>
      <c r="BW58" s="402"/>
      <c r="BX58" s="402"/>
      <c r="BY58" s="402"/>
      <c r="BZ58" s="402"/>
      <c r="CA58" s="403"/>
      <c r="CB58" s="152"/>
      <c r="CC58" s="152"/>
      <c r="CD58" s="152"/>
      <c r="CE58" s="152"/>
      <c r="CF58" s="257"/>
      <c r="CG58" s="405"/>
      <c r="CH58" s="402"/>
      <c r="CI58" s="402"/>
      <c r="CJ58" s="402"/>
      <c r="CK58" s="402"/>
      <c r="CL58" s="462"/>
      <c r="CM58" s="463"/>
      <c r="CN58" s="463"/>
      <c r="CO58" s="464"/>
      <c r="CP58" s="3"/>
      <c r="CQ58" s="3"/>
      <c r="CR58" s="3"/>
      <c r="CS58" s="14" t="s">
        <v>106</v>
      </c>
      <c r="CT58" s="13" t="str">
        <f>IF(BL64="","",IF(BL64&lt;=10,"○","×"))</f>
        <v/>
      </c>
      <c r="CU58" s="13" t="str">
        <f>IF(BP64="","",IF(BP64&lt;400,"○","×"))</f>
        <v/>
      </c>
      <c r="CV58" s="17" t="str">
        <f>IF(OR(BL64="",BP64=""),"",IF(AND(CT58="○",CU58="○"),"○","×"))</f>
        <v/>
      </c>
      <c r="CW58" s="18">
        <v>33</v>
      </c>
      <c r="CX58" s="18"/>
      <c r="CY58" s="18"/>
      <c r="CZ58" s="18"/>
      <c r="DA58" s="13"/>
      <c r="DC58" s="6"/>
      <c r="DD58" s="20"/>
      <c r="DE58" s="6"/>
      <c r="DF58" s="6"/>
      <c r="DG58" s="21"/>
      <c r="DH58" s="21"/>
      <c r="DI58" s="21"/>
      <c r="DJ58" s="6"/>
    </row>
    <row r="59" spans="5:114" ht="8.1" customHeight="1">
      <c r="E59" s="452"/>
      <c r="F59" s="451"/>
      <c r="G59" s="353"/>
      <c r="H59" s="297"/>
      <c r="I59" s="297"/>
      <c r="J59" s="297"/>
      <c r="K59" s="297"/>
      <c r="L59" s="298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64"/>
      <c r="AL59" s="247" t="s">
        <v>67</v>
      </c>
      <c r="AM59" s="247"/>
      <c r="AN59" s="247"/>
      <c r="AO59" s="247"/>
      <c r="AP59" s="247"/>
      <c r="AQ59" s="244" t="str">
        <f>IF(OR(AL5="認定番号",AL5=""),"?",VLOOKUP(AL5,DC27:DI36,7,FALSE))</f>
        <v>±75±10</v>
      </c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413" t="s">
        <v>95</v>
      </c>
      <c r="BD59" s="413"/>
      <c r="BE59" s="413"/>
      <c r="BF59" s="413"/>
      <c r="BG59" s="65"/>
      <c r="BH59" s="56"/>
      <c r="BI59" s="35"/>
      <c r="BJ59" s="205"/>
      <c r="BK59" s="205"/>
      <c r="BL59" s="205"/>
      <c r="BM59" s="205"/>
      <c r="BN59" s="205"/>
      <c r="BO59" s="205"/>
      <c r="BP59" s="205"/>
      <c r="BQ59" s="205"/>
      <c r="BR59" s="381"/>
      <c r="BS59" s="381"/>
      <c r="BT59" s="381"/>
      <c r="BU59" s="35"/>
      <c r="BV59" s="57"/>
      <c r="BW59" s="402"/>
      <c r="BX59" s="402"/>
      <c r="BY59" s="402"/>
      <c r="BZ59" s="402"/>
      <c r="CA59" s="403"/>
      <c r="CB59" s="152"/>
      <c r="CC59" s="152"/>
      <c r="CD59" s="152"/>
      <c r="CE59" s="152"/>
      <c r="CF59" s="257"/>
      <c r="CG59" s="405"/>
      <c r="CH59" s="402"/>
      <c r="CI59" s="402"/>
      <c r="CJ59" s="402"/>
      <c r="CK59" s="402"/>
      <c r="CL59" s="462"/>
      <c r="CM59" s="463"/>
      <c r="CN59" s="463"/>
      <c r="CO59" s="464"/>
      <c r="CP59" s="3"/>
      <c r="CQ59" s="3"/>
      <c r="CR59" s="3"/>
      <c r="CS59" s="14" t="s">
        <v>107</v>
      </c>
      <c r="CT59" s="13" t="str">
        <f>IF(BL68="","",IF(BL68&lt;=10,"○","×"))</f>
        <v/>
      </c>
      <c r="CU59" s="13" t="str">
        <f>IF(BP68="","",IF(BP68&lt;400,"○","×"))</f>
        <v/>
      </c>
      <c r="CV59" s="17" t="str">
        <f>IF(OR(BL68="",BP68=""),"",IF(AND(CT59="○",CU59="○"),"○","×"))</f>
        <v/>
      </c>
      <c r="CW59" s="3"/>
      <c r="CX59" s="3"/>
      <c r="CY59" s="3"/>
      <c r="CZ59" s="3"/>
      <c r="DC59" s="6"/>
      <c r="DD59" s="20"/>
      <c r="DE59" s="6"/>
      <c r="DF59" s="6"/>
      <c r="DG59" s="21"/>
      <c r="DH59" s="21"/>
      <c r="DI59" s="21"/>
      <c r="DJ59" s="6"/>
    </row>
    <row r="60" spans="5:114" ht="8.1" customHeight="1">
      <c r="E60" s="452"/>
      <c r="F60" s="451"/>
      <c r="G60" s="353"/>
      <c r="H60" s="297"/>
      <c r="I60" s="297"/>
      <c r="J60" s="297"/>
      <c r="K60" s="297"/>
      <c r="L60" s="298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64"/>
      <c r="AL60" s="247"/>
      <c r="AM60" s="247"/>
      <c r="AN60" s="247"/>
      <c r="AO60" s="247"/>
      <c r="AP60" s="247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414"/>
      <c r="BD60" s="414"/>
      <c r="BE60" s="414"/>
      <c r="BF60" s="414"/>
      <c r="BG60" s="65"/>
      <c r="BH60" s="56"/>
      <c r="BI60" s="35"/>
      <c r="BJ60" s="101"/>
      <c r="BK60" s="101"/>
      <c r="BL60" s="101"/>
      <c r="BM60" s="101"/>
      <c r="BN60" s="101"/>
      <c r="BO60" s="101"/>
      <c r="BP60" s="101"/>
      <c r="BQ60" s="101"/>
      <c r="BR60" s="102"/>
      <c r="BS60" s="102"/>
      <c r="BT60" s="102"/>
      <c r="BU60" s="35"/>
      <c r="BV60" s="57"/>
      <c r="BW60" s="402"/>
      <c r="BX60" s="402"/>
      <c r="BY60" s="402"/>
      <c r="BZ60" s="402"/>
      <c r="CA60" s="403"/>
      <c r="CB60" s="152"/>
      <c r="CC60" s="152"/>
      <c r="CD60" s="152"/>
      <c r="CE60" s="152"/>
      <c r="CF60" s="257"/>
      <c r="CG60" s="405"/>
      <c r="CH60" s="402"/>
      <c r="CI60" s="402"/>
      <c r="CJ60" s="402"/>
      <c r="CK60" s="402"/>
      <c r="CL60" s="465"/>
      <c r="CM60" s="466"/>
      <c r="CN60" s="466"/>
      <c r="CO60" s="467"/>
      <c r="CP60" s="3"/>
      <c r="CQ60" s="3"/>
      <c r="CR60" s="3"/>
      <c r="CS60" s="14"/>
      <c r="CT60" s="13"/>
      <c r="CU60" s="13"/>
      <c r="CV60" s="17"/>
      <c r="CW60" s="3"/>
      <c r="CX60" s="3"/>
      <c r="CY60" s="3"/>
      <c r="CZ60" s="3"/>
      <c r="DA60" s="20"/>
      <c r="DB60" s="6"/>
      <c r="DC60" s="6"/>
      <c r="DD60" s="20"/>
      <c r="DE60" s="20"/>
      <c r="DF60" s="20"/>
      <c r="DG60" s="22"/>
      <c r="DH60" s="22"/>
      <c r="DI60" s="22"/>
      <c r="DJ60" s="6"/>
    </row>
    <row r="61" spans="5:114" ht="8.1" customHeight="1">
      <c r="E61" s="419" t="s">
        <v>29</v>
      </c>
      <c r="F61" s="420"/>
      <c r="G61" s="372" t="s">
        <v>2</v>
      </c>
      <c r="H61" s="295"/>
      <c r="I61" s="295"/>
      <c r="J61" s="295"/>
      <c r="K61" s="295"/>
      <c r="L61" s="296"/>
      <c r="M61" s="372" t="s">
        <v>23</v>
      </c>
      <c r="N61" s="295"/>
      <c r="O61" s="295"/>
      <c r="P61" s="295"/>
      <c r="Q61" s="295"/>
      <c r="R61" s="295"/>
      <c r="S61" s="295"/>
      <c r="T61" s="295"/>
      <c r="U61" s="295"/>
      <c r="V61" s="295"/>
      <c r="W61" s="296"/>
      <c r="X61" s="372" t="s">
        <v>8</v>
      </c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6"/>
      <c r="AK61" s="194" t="s">
        <v>36</v>
      </c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6"/>
      <c r="BH61" s="342"/>
      <c r="BI61" s="343"/>
      <c r="BJ61" s="343"/>
      <c r="BK61" s="343"/>
      <c r="BL61" s="343"/>
      <c r="BM61" s="343"/>
      <c r="BN61" s="343"/>
      <c r="BO61" s="343"/>
      <c r="BP61" s="343"/>
      <c r="BQ61" s="343"/>
      <c r="BR61" s="343"/>
      <c r="BS61" s="343"/>
      <c r="BT61" s="343"/>
      <c r="BU61" s="343"/>
      <c r="BV61" s="344"/>
      <c r="BW61" s="214"/>
      <c r="BX61" s="164"/>
      <c r="BY61" s="164"/>
      <c r="BZ61" s="164"/>
      <c r="CA61" s="215"/>
      <c r="CB61" s="169" t="s">
        <v>46</v>
      </c>
      <c r="CC61" s="170"/>
      <c r="CD61" s="170"/>
      <c r="CE61" s="170"/>
      <c r="CF61" s="171"/>
      <c r="CG61" s="163"/>
      <c r="CH61" s="164"/>
      <c r="CI61" s="164"/>
      <c r="CJ61" s="164"/>
      <c r="CK61" s="165"/>
      <c r="CL61" s="459" t="s">
        <v>113</v>
      </c>
      <c r="CM61" s="460"/>
      <c r="CN61" s="460"/>
      <c r="CO61" s="461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20"/>
      <c r="DB61" s="6"/>
      <c r="DC61" s="20"/>
      <c r="DD61" s="20"/>
      <c r="DE61" s="20"/>
      <c r="DF61" s="20"/>
      <c r="DG61" s="20"/>
      <c r="DH61" s="21"/>
      <c r="DI61" s="21"/>
      <c r="DJ61" s="6"/>
    </row>
    <row r="62" spans="5:114" ht="8.1" customHeight="1">
      <c r="E62" s="421"/>
      <c r="F62" s="422"/>
      <c r="G62" s="353"/>
      <c r="H62" s="297"/>
      <c r="I62" s="297"/>
      <c r="J62" s="297"/>
      <c r="K62" s="297"/>
      <c r="L62" s="298"/>
      <c r="M62" s="373"/>
      <c r="N62" s="374"/>
      <c r="O62" s="374"/>
      <c r="P62" s="374"/>
      <c r="Q62" s="374"/>
      <c r="R62" s="374"/>
      <c r="S62" s="374"/>
      <c r="T62" s="374"/>
      <c r="U62" s="374"/>
      <c r="V62" s="374"/>
      <c r="W62" s="375"/>
      <c r="X62" s="373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5"/>
      <c r="AK62" s="200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2"/>
      <c r="BH62" s="345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7"/>
      <c r="BW62" s="218"/>
      <c r="BX62" s="167"/>
      <c r="BY62" s="167"/>
      <c r="BZ62" s="167"/>
      <c r="CA62" s="219"/>
      <c r="CB62" s="173"/>
      <c r="CC62" s="174"/>
      <c r="CD62" s="174"/>
      <c r="CE62" s="174"/>
      <c r="CF62" s="175"/>
      <c r="CG62" s="166"/>
      <c r="CH62" s="167"/>
      <c r="CI62" s="167"/>
      <c r="CJ62" s="167"/>
      <c r="CK62" s="168"/>
      <c r="CL62" s="465"/>
      <c r="CM62" s="466"/>
      <c r="CN62" s="466"/>
      <c r="CO62" s="467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20"/>
      <c r="DB62" s="6"/>
      <c r="DC62" s="20"/>
      <c r="DD62" s="20"/>
      <c r="DE62" s="20"/>
      <c r="DF62" s="20"/>
      <c r="DG62" s="20"/>
      <c r="DH62" s="21"/>
      <c r="DI62" s="21"/>
      <c r="DJ62" s="6"/>
    </row>
    <row r="63" spans="5:114" ht="8.1" customHeight="1">
      <c r="E63" s="421"/>
      <c r="F63" s="422"/>
      <c r="G63" s="353"/>
      <c r="H63" s="297"/>
      <c r="I63" s="297"/>
      <c r="J63" s="297"/>
      <c r="K63" s="297"/>
      <c r="L63" s="298"/>
      <c r="M63" s="230" t="s">
        <v>12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2"/>
      <c r="X63" s="230" t="s">
        <v>16</v>
      </c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2"/>
      <c r="AK63" s="230" t="s">
        <v>132</v>
      </c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2"/>
      <c r="BH63" s="104"/>
      <c r="BI63" s="105"/>
      <c r="BJ63" s="105"/>
      <c r="BK63" s="105"/>
      <c r="BL63" s="106"/>
      <c r="BM63" s="106"/>
      <c r="BN63" s="106"/>
      <c r="BO63" s="106"/>
      <c r="BP63" s="106"/>
      <c r="BQ63" s="86"/>
      <c r="BR63" s="86"/>
      <c r="BS63" s="86"/>
      <c r="BT63" s="86"/>
      <c r="BU63" s="86"/>
      <c r="BV63" s="87"/>
      <c r="BW63" s="458" t="str">
        <f>IF(AND(CV58="",CV59=""),"",IF(AND(CV58="○",CV59="○"),"○",""))</f>
        <v/>
      </c>
      <c r="BX63" s="149"/>
      <c r="BY63" s="149"/>
      <c r="BZ63" s="149"/>
      <c r="CA63" s="260"/>
      <c r="CB63" s="134" t="s">
        <v>47</v>
      </c>
      <c r="CC63" s="135"/>
      <c r="CD63" s="135"/>
      <c r="CE63" s="135"/>
      <c r="CF63" s="237"/>
      <c r="CG63" s="148" t="str">
        <f>IF(AND(CV58="",CV59=""),"",IF(OR(CV58="×",CV59="×"),"○",""))</f>
        <v/>
      </c>
      <c r="CH63" s="149"/>
      <c r="CI63" s="149"/>
      <c r="CJ63" s="149"/>
      <c r="CK63" s="150"/>
      <c r="CL63" s="459" t="s">
        <v>115</v>
      </c>
      <c r="CM63" s="460"/>
      <c r="CN63" s="460"/>
      <c r="CO63" s="461"/>
      <c r="CP63" s="3"/>
      <c r="CQ63" s="3"/>
      <c r="CR63" s="3"/>
      <c r="CS63" s="3"/>
      <c r="CT63" s="3"/>
      <c r="CU63" s="12" t="str">
        <f>IF(BI26="","○",IF(AP26=BI26,"○","×"))</f>
        <v>○</v>
      </c>
      <c r="CV63" s="3"/>
      <c r="CW63" s="3"/>
      <c r="CX63" s="3"/>
      <c r="CY63" s="3"/>
      <c r="CZ63" s="3"/>
      <c r="DA63" s="20"/>
      <c r="DB63" s="6"/>
      <c r="DC63" s="20"/>
      <c r="DD63" s="20"/>
      <c r="DE63" s="20"/>
      <c r="DF63" s="20"/>
      <c r="DG63" s="20"/>
      <c r="DH63" s="22"/>
      <c r="DI63" s="22"/>
      <c r="DJ63" s="6"/>
    </row>
    <row r="64" spans="5:114" ht="8.1" customHeight="1">
      <c r="E64" s="421"/>
      <c r="F64" s="422"/>
      <c r="G64" s="353"/>
      <c r="H64" s="297"/>
      <c r="I64" s="297"/>
      <c r="J64" s="297"/>
      <c r="K64" s="297"/>
      <c r="L64" s="298"/>
      <c r="M64" s="233"/>
      <c r="N64" s="234"/>
      <c r="O64" s="234"/>
      <c r="P64" s="234"/>
      <c r="Q64" s="234"/>
      <c r="R64" s="234"/>
      <c r="S64" s="234"/>
      <c r="T64" s="234"/>
      <c r="U64" s="234"/>
      <c r="V64" s="234"/>
      <c r="W64" s="235"/>
      <c r="X64" s="233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5"/>
      <c r="AK64" s="233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5"/>
      <c r="BH64" s="409" t="s">
        <v>108</v>
      </c>
      <c r="BI64" s="410"/>
      <c r="BJ64" s="410"/>
      <c r="BK64" s="410"/>
      <c r="BL64" s="236"/>
      <c r="BM64" s="236"/>
      <c r="BN64" s="236" t="s">
        <v>81</v>
      </c>
      <c r="BO64" s="236"/>
      <c r="BP64" s="236"/>
      <c r="BQ64" s="236"/>
      <c r="BR64" s="236"/>
      <c r="BS64" s="236"/>
      <c r="BT64" s="203" t="s">
        <v>101</v>
      </c>
      <c r="BU64" s="203"/>
      <c r="BV64" s="326"/>
      <c r="BW64" s="378"/>
      <c r="BX64" s="152"/>
      <c r="BY64" s="152"/>
      <c r="BZ64" s="152"/>
      <c r="CA64" s="257"/>
      <c r="CB64" s="137"/>
      <c r="CC64" s="138"/>
      <c r="CD64" s="138"/>
      <c r="CE64" s="138"/>
      <c r="CF64" s="172"/>
      <c r="CG64" s="151"/>
      <c r="CH64" s="152"/>
      <c r="CI64" s="152"/>
      <c r="CJ64" s="152"/>
      <c r="CK64" s="153"/>
      <c r="CL64" s="462"/>
      <c r="CM64" s="463"/>
      <c r="CN64" s="463"/>
      <c r="CO64" s="464"/>
      <c r="CP64" s="3"/>
      <c r="CQ64" s="3"/>
      <c r="CR64" s="3"/>
      <c r="CS64" s="3"/>
      <c r="CT64" s="3"/>
      <c r="CU64" s="12" t="str">
        <f>IF(AP32="","○",IF(AP32=BI32,"○","×"))</f>
        <v>×</v>
      </c>
      <c r="CV64" s="3"/>
      <c r="CW64" s="3"/>
      <c r="CX64" s="3"/>
      <c r="CY64" s="3"/>
      <c r="CZ64" s="3"/>
      <c r="DA64" s="20"/>
      <c r="DB64" s="6"/>
      <c r="DC64" s="20"/>
      <c r="DD64" s="20"/>
      <c r="DE64" s="20"/>
      <c r="DF64" s="20"/>
      <c r="DG64" s="20"/>
      <c r="DH64" s="22"/>
      <c r="DI64" s="22"/>
      <c r="DJ64" s="6"/>
    </row>
    <row r="65" spans="5:114" ht="8.1" customHeight="1">
      <c r="E65" s="421"/>
      <c r="F65" s="422"/>
      <c r="G65" s="353"/>
      <c r="H65" s="297"/>
      <c r="I65" s="297"/>
      <c r="J65" s="297"/>
      <c r="K65" s="297"/>
      <c r="L65" s="298"/>
      <c r="M65" s="233"/>
      <c r="N65" s="234"/>
      <c r="O65" s="234"/>
      <c r="P65" s="234"/>
      <c r="Q65" s="234"/>
      <c r="R65" s="234"/>
      <c r="S65" s="234"/>
      <c r="T65" s="234"/>
      <c r="U65" s="234"/>
      <c r="V65" s="234"/>
      <c r="W65" s="235"/>
      <c r="X65" s="233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5"/>
      <c r="AK65" s="233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234"/>
      <c r="BB65" s="234"/>
      <c r="BC65" s="234"/>
      <c r="BD65" s="234"/>
      <c r="BE65" s="234"/>
      <c r="BF65" s="234"/>
      <c r="BG65" s="235"/>
      <c r="BH65" s="409"/>
      <c r="BI65" s="410"/>
      <c r="BJ65" s="410"/>
      <c r="BK65" s="410"/>
      <c r="BL65" s="239"/>
      <c r="BM65" s="239"/>
      <c r="BN65" s="236"/>
      <c r="BO65" s="236"/>
      <c r="BP65" s="239"/>
      <c r="BQ65" s="239"/>
      <c r="BR65" s="239"/>
      <c r="BS65" s="239"/>
      <c r="BT65" s="203"/>
      <c r="BU65" s="203"/>
      <c r="BV65" s="326"/>
      <c r="BW65" s="378"/>
      <c r="BX65" s="152"/>
      <c r="BY65" s="152"/>
      <c r="BZ65" s="152"/>
      <c r="CA65" s="257"/>
      <c r="CB65" s="137"/>
      <c r="CC65" s="138"/>
      <c r="CD65" s="138"/>
      <c r="CE65" s="138"/>
      <c r="CF65" s="172"/>
      <c r="CG65" s="151"/>
      <c r="CH65" s="152"/>
      <c r="CI65" s="152"/>
      <c r="CJ65" s="152"/>
      <c r="CK65" s="153"/>
      <c r="CL65" s="462"/>
      <c r="CM65" s="463"/>
      <c r="CN65" s="463"/>
      <c r="CO65" s="464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20"/>
      <c r="DB65" s="6"/>
      <c r="DC65" s="6"/>
      <c r="DD65" s="20"/>
      <c r="DE65" s="20"/>
      <c r="DF65" s="20"/>
      <c r="DG65" s="20"/>
      <c r="DH65" s="20"/>
      <c r="DI65" s="20"/>
      <c r="DJ65" s="6"/>
    </row>
    <row r="66" spans="5:114" ht="8.1" customHeight="1">
      <c r="E66" s="421"/>
      <c r="F66" s="422"/>
      <c r="G66" s="353"/>
      <c r="H66" s="297"/>
      <c r="I66" s="297"/>
      <c r="J66" s="297"/>
      <c r="K66" s="297"/>
      <c r="L66" s="298"/>
      <c r="M66" s="233"/>
      <c r="N66" s="234"/>
      <c r="O66" s="234"/>
      <c r="P66" s="234"/>
      <c r="Q66" s="234"/>
      <c r="R66" s="234"/>
      <c r="S66" s="234"/>
      <c r="T66" s="234"/>
      <c r="U66" s="234"/>
      <c r="V66" s="234"/>
      <c r="W66" s="235"/>
      <c r="X66" s="233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5"/>
      <c r="AK66" s="233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4"/>
      <c r="BC66" s="234"/>
      <c r="BD66" s="234"/>
      <c r="BE66" s="234"/>
      <c r="BF66" s="234"/>
      <c r="BG66" s="235"/>
      <c r="BH66" s="107"/>
      <c r="BI66" s="108"/>
      <c r="BJ66" s="108"/>
      <c r="BK66" s="108"/>
      <c r="BL66" s="103"/>
      <c r="BM66" s="103"/>
      <c r="BN66" s="33"/>
      <c r="BO66" s="33"/>
      <c r="BP66" s="103"/>
      <c r="BQ66" s="103"/>
      <c r="BR66" s="103"/>
      <c r="BS66" s="103"/>
      <c r="BT66" s="33"/>
      <c r="BU66" s="33"/>
      <c r="BV66" s="70"/>
      <c r="BW66" s="378"/>
      <c r="BX66" s="152"/>
      <c r="BY66" s="152"/>
      <c r="BZ66" s="152"/>
      <c r="CA66" s="257"/>
      <c r="CB66" s="137"/>
      <c r="CC66" s="138"/>
      <c r="CD66" s="138"/>
      <c r="CE66" s="138"/>
      <c r="CF66" s="172"/>
      <c r="CG66" s="151"/>
      <c r="CH66" s="152"/>
      <c r="CI66" s="152"/>
      <c r="CJ66" s="152"/>
      <c r="CK66" s="153"/>
      <c r="CL66" s="462"/>
      <c r="CM66" s="463"/>
      <c r="CN66" s="463"/>
      <c r="CO66" s="464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20"/>
      <c r="DB66" s="6"/>
      <c r="DC66" s="6"/>
      <c r="DD66" s="6"/>
      <c r="DE66" s="6"/>
      <c r="DF66" s="6"/>
      <c r="DG66" s="6"/>
      <c r="DH66" s="6"/>
      <c r="DI66" s="6"/>
      <c r="DJ66" s="6"/>
    </row>
    <row r="67" spans="5:114" ht="8.1" customHeight="1">
      <c r="E67" s="421"/>
      <c r="F67" s="422"/>
      <c r="G67" s="353"/>
      <c r="H67" s="297"/>
      <c r="I67" s="297"/>
      <c r="J67" s="297"/>
      <c r="K67" s="297"/>
      <c r="L67" s="298"/>
      <c r="M67" s="233"/>
      <c r="N67" s="234"/>
      <c r="O67" s="234"/>
      <c r="P67" s="234"/>
      <c r="Q67" s="234"/>
      <c r="R67" s="234"/>
      <c r="S67" s="234"/>
      <c r="T67" s="234"/>
      <c r="U67" s="234"/>
      <c r="V67" s="234"/>
      <c r="W67" s="235"/>
      <c r="X67" s="233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5"/>
      <c r="AK67" s="220" t="s">
        <v>102</v>
      </c>
      <c r="AL67" s="221"/>
      <c r="AM67" s="221"/>
      <c r="AN67" s="203" t="s">
        <v>103</v>
      </c>
      <c r="AO67" s="203"/>
      <c r="AP67" s="203"/>
      <c r="AQ67" s="203"/>
      <c r="AR67" s="203" t="s">
        <v>133</v>
      </c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326"/>
      <c r="BH67" s="107"/>
      <c r="BI67" s="108"/>
      <c r="BJ67" s="108"/>
      <c r="BK67" s="108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70"/>
      <c r="BW67" s="378"/>
      <c r="BX67" s="152"/>
      <c r="BY67" s="152"/>
      <c r="BZ67" s="152"/>
      <c r="CA67" s="257"/>
      <c r="CB67" s="137"/>
      <c r="CC67" s="138"/>
      <c r="CD67" s="138"/>
      <c r="CE67" s="138"/>
      <c r="CF67" s="172"/>
      <c r="CG67" s="151"/>
      <c r="CH67" s="152"/>
      <c r="CI67" s="152"/>
      <c r="CJ67" s="152"/>
      <c r="CK67" s="153"/>
      <c r="CL67" s="462"/>
      <c r="CM67" s="463"/>
      <c r="CN67" s="463"/>
      <c r="CO67" s="464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20"/>
      <c r="DB67" s="6"/>
      <c r="DC67" s="20"/>
      <c r="DD67" s="6"/>
      <c r="DE67" s="6"/>
      <c r="DF67" s="6"/>
      <c r="DG67" s="6"/>
      <c r="DH67" s="6"/>
      <c r="DI67" s="6"/>
      <c r="DJ67" s="6"/>
    </row>
    <row r="68" spans="5:114" ht="8.1" customHeight="1">
      <c r="E68" s="421"/>
      <c r="F68" s="422"/>
      <c r="G68" s="353"/>
      <c r="H68" s="297"/>
      <c r="I68" s="297"/>
      <c r="J68" s="297"/>
      <c r="K68" s="297"/>
      <c r="L68" s="298"/>
      <c r="M68" s="233"/>
      <c r="N68" s="234"/>
      <c r="O68" s="234"/>
      <c r="P68" s="234"/>
      <c r="Q68" s="234"/>
      <c r="R68" s="234"/>
      <c r="S68" s="234"/>
      <c r="T68" s="234"/>
      <c r="U68" s="234"/>
      <c r="V68" s="234"/>
      <c r="W68" s="235"/>
      <c r="X68" s="233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5"/>
      <c r="AK68" s="220"/>
      <c r="AL68" s="221"/>
      <c r="AM68" s="221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326"/>
      <c r="BH68" s="409" t="s">
        <v>109</v>
      </c>
      <c r="BI68" s="410"/>
      <c r="BJ68" s="410"/>
      <c r="BK68" s="410"/>
      <c r="BL68" s="236"/>
      <c r="BM68" s="236"/>
      <c r="BN68" s="236" t="s">
        <v>81</v>
      </c>
      <c r="BO68" s="236"/>
      <c r="BP68" s="236"/>
      <c r="BQ68" s="236"/>
      <c r="BR68" s="236"/>
      <c r="BS68" s="236"/>
      <c r="BT68" s="203" t="s">
        <v>101</v>
      </c>
      <c r="BU68" s="203"/>
      <c r="BV68" s="326"/>
      <c r="BW68" s="378"/>
      <c r="BX68" s="152"/>
      <c r="BY68" s="152"/>
      <c r="BZ68" s="152"/>
      <c r="CA68" s="257"/>
      <c r="CB68" s="137"/>
      <c r="CC68" s="138"/>
      <c r="CD68" s="138"/>
      <c r="CE68" s="138"/>
      <c r="CF68" s="172"/>
      <c r="CG68" s="151"/>
      <c r="CH68" s="152"/>
      <c r="CI68" s="152"/>
      <c r="CJ68" s="152"/>
      <c r="CK68" s="153"/>
      <c r="CL68" s="462"/>
      <c r="CM68" s="463"/>
      <c r="CN68" s="463"/>
      <c r="CO68" s="464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6"/>
      <c r="DB68" s="6"/>
      <c r="DC68" s="6"/>
      <c r="DD68" s="6"/>
      <c r="DE68" s="6"/>
      <c r="DF68" s="6"/>
      <c r="DG68" s="6"/>
      <c r="DH68" s="6"/>
      <c r="DI68" s="20"/>
      <c r="DJ68" s="6"/>
    </row>
    <row r="69" spans="5:114" ht="8.1" customHeight="1">
      <c r="E69" s="421"/>
      <c r="F69" s="422"/>
      <c r="G69" s="353"/>
      <c r="H69" s="297"/>
      <c r="I69" s="297"/>
      <c r="J69" s="297"/>
      <c r="K69" s="297"/>
      <c r="L69" s="298"/>
      <c r="M69" s="233"/>
      <c r="N69" s="234"/>
      <c r="O69" s="234"/>
      <c r="P69" s="234"/>
      <c r="Q69" s="234"/>
      <c r="R69" s="234"/>
      <c r="S69" s="234"/>
      <c r="T69" s="234"/>
      <c r="U69" s="234"/>
      <c r="V69" s="234"/>
      <c r="W69" s="235"/>
      <c r="X69" s="233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5"/>
      <c r="AK69" s="220"/>
      <c r="AL69" s="221"/>
      <c r="AM69" s="221"/>
      <c r="AN69" s="203" t="s">
        <v>111</v>
      </c>
      <c r="AO69" s="203"/>
      <c r="AP69" s="203"/>
      <c r="AQ69" s="203"/>
      <c r="AR69" s="203" t="s">
        <v>133</v>
      </c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326"/>
      <c r="BH69" s="409"/>
      <c r="BI69" s="410"/>
      <c r="BJ69" s="410"/>
      <c r="BK69" s="410"/>
      <c r="BL69" s="239"/>
      <c r="BM69" s="239"/>
      <c r="BN69" s="236"/>
      <c r="BO69" s="236"/>
      <c r="BP69" s="239"/>
      <c r="BQ69" s="239"/>
      <c r="BR69" s="239"/>
      <c r="BS69" s="239"/>
      <c r="BT69" s="203"/>
      <c r="BU69" s="203"/>
      <c r="BV69" s="326"/>
      <c r="BW69" s="378"/>
      <c r="BX69" s="152"/>
      <c r="BY69" s="152"/>
      <c r="BZ69" s="152"/>
      <c r="CA69" s="257"/>
      <c r="CB69" s="137"/>
      <c r="CC69" s="138"/>
      <c r="CD69" s="138"/>
      <c r="CE69" s="138"/>
      <c r="CF69" s="172"/>
      <c r="CG69" s="151"/>
      <c r="CH69" s="152"/>
      <c r="CI69" s="152"/>
      <c r="CJ69" s="152"/>
      <c r="CK69" s="153"/>
      <c r="CL69" s="462"/>
      <c r="CM69" s="463"/>
      <c r="CN69" s="463"/>
      <c r="CO69" s="464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C69" s="6"/>
      <c r="DD69" s="20"/>
      <c r="DE69" s="20"/>
      <c r="DF69" s="20"/>
      <c r="DG69" s="20"/>
      <c r="DH69" s="20"/>
      <c r="DI69" s="20"/>
      <c r="DJ69" s="6"/>
    </row>
    <row r="70" spans="5:114" ht="8.1" customHeight="1">
      <c r="E70" s="423"/>
      <c r="F70" s="424"/>
      <c r="G70" s="354"/>
      <c r="H70" s="355"/>
      <c r="I70" s="355"/>
      <c r="J70" s="355"/>
      <c r="K70" s="355"/>
      <c r="L70" s="356"/>
      <c r="M70" s="250"/>
      <c r="N70" s="251"/>
      <c r="O70" s="251"/>
      <c r="P70" s="251"/>
      <c r="Q70" s="251"/>
      <c r="R70" s="251"/>
      <c r="S70" s="251"/>
      <c r="T70" s="251"/>
      <c r="U70" s="251"/>
      <c r="V70" s="251"/>
      <c r="W70" s="252"/>
      <c r="X70" s="250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2"/>
      <c r="AK70" s="222"/>
      <c r="AL70" s="223"/>
      <c r="AM70" s="223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328"/>
      <c r="BH70" s="95"/>
      <c r="BI70" s="96"/>
      <c r="BJ70" s="96"/>
      <c r="BK70" s="96"/>
      <c r="BL70" s="96"/>
      <c r="BM70" s="96"/>
      <c r="BN70" s="109"/>
      <c r="BO70" s="109"/>
      <c r="BP70" s="109"/>
      <c r="BQ70" s="96"/>
      <c r="BR70" s="96"/>
      <c r="BS70" s="96"/>
      <c r="BT70" s="96"/>
      <c r="BU70" s="110"/>
      <c r="BV70" s="110"/>
      <c r="BW70" s="397"/>
      <c r="BX70" s="155"/>
      <c r="BY70" s="155"/>
      <c r="BZ70" s="155"/>
      <c r="CA70" s="261"/>
      <c r="CB70" s="140"/>
      <c r="CC70" s="141"/>
      <c r="CD70" s="141"/>
      <c r="CE70" s="141"/>
      <c r="CF70" s="238"/>
      <c r="CG70" s="154"/>
      <c r="CH70" s="155"/>
      <c r="CI70" s="155"/>
      <c r="CJ70" s="155"/>
      <c r="CK70" s="156"/>
      <c r="CL70" s="465"/>
      <c r="CM70" s="466"/>
      <c r="CN70" s="466"/>
      <c r="CO70" s="467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C70" s="6"/>
      <c r="DD70" s="20"/>
      <c r="DE70" s="20"/>
      <c r="DF70" s="20"/>
      <c r="DG70" s="22"/>
      <c r="DH70" s="22"/>
      <c r="DI70" s="22"/>
      <c r="DJ70" s="6"/>
    </row>
    <row r="71" spans="5:114" ht="8.1" customHeight="1">
      <c r="E71" s="419" t="s">
        <v>30</v>
      </c>
      <c r="F71" s="420"/>
      <c r="G71" s="372" t="s">
        <v>44</v>
      </c>
      <c r="H71" s="295"/>
      <c r="I71" s="295"/>
      <c r="J71" s="295"/>
      <c r="K71" s="295"/>
      <c r="L71" s="296"/>
      <c r="M71" s="185" t="s">
        <v>49</v>
      </c>
      <c r="N71" s="186"/>
      <c r="O71" s="186"/>
      <c r="P71" s="186"/>
      <c r="Q71" s="186"/>
      <c r="R71" s="186"/>
      <c r="S71" s="186"/>
      <c r="T71" s="186"/>
      <c r="U71" s="186"/>
      <c r="V71" s="186"/>
      <c r="W71" s="187"/>
      <c r="X71" s="372" t="s">
        <v>8</v>
      </c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6"/>
      <c r="AK71" s="194" t="s">
        <v>48</v>
      </c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6"/>
      <c r="BH71" s="342"/>
      <c r="BI71" s="343"/>
      <c r="BJ71" s="343"/>
      <c r="BK71" s="343"/>
      <c r="BL71" s="343"/>
      <c r="BM71" s="343"/>
      <c r="BN71" s="343"/>
      <c r="BO71" s="343"/>
      <c r="BP71" s="343"/>
      <c r="BQ71" s="343"/>
      <c r="BR71" s="343"/>
      <c r="BS71" s="343"/>
      <c r="BT71" s="343"/>
      <c r="BU71" s="343"/>
      <c r="BV71" s="344"/>
      <c r="BW71" s="214"/>
      <c r="BX71" s="164"/>
      <c r="BY71" s="164"/>
      <c r="BZ71" s="164"/>
      <c r="CA71" s="215"/>
      <c r="CB71" s="169" t="s">
        <v>70</v>
      </c>
      <c r="CC71" s="170"/>
      <c r="CD71" s="170"/>
      <c r="CE71" s="170"/>
      <c r="CF71" s="171"/>
      <c r="CG71" s="163"/>
      <c r="CH71" s="164"/>
      <c r="CI71" s="164"/>
      <c r="CJ71" s="164"/>
      <c r="CK71" s="165"/>
      <c r="CL71" s="459" t="s">
        <v>113</v>
      </c>
      <c r="CM71" s="460"/>
      <c r="CN71" s="460"/>
      <c r="CO71" s="461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C71" s="6"/>
      <c r="DD71" s="20"/>
      <c r="DE71" s="20"/>
      <c r="DF71" s="20"/>
      <c r="DG71" s="22"/>
      <c r="DH71" s="22"/>
      <c r="DI71" s="22"/>
      <c r="DJ71" s="6"/>
    </row>
    <row r="72" spans="5:114" ht="8.1" customHeight="1">
      <c r="E72" s="421"/>
      <c r="F72" s="422"/>
      <c r="G72" s="353"/>
      <c r="H72" s="297"/>
      <c r="I72" s="297"/>
      <c r="J72" s="297"/>
      <c r="K72" s="297"/>
      <c r="L72" s="298"/>
      <c r="M72" s="188"/>
      <c r="N72" s="189"/>
      <c r="O72" s="189"/>
      <c r="P72" s="189"/>
      <c r="Q72" s="189"/>
      <c r="R72" s="189"/>
      <c r="S72" s="189"/>
      <c r="T72" s="189"/>
      <c r="U72" s="189"/>
      <c r="V72" s="189"/>
      <c r="W72" s="190"/>
      <c r="X72" s="353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8"/>
      <c r="AK72" s="197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9"/>
      <c r="BH72" s="325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326"/>
      <c r="BW72" s="216"/>
      <c r="BX72" s="158"/>
      <c r="BY72" s="158"/>
      <c r="BZ72" s="158"/>
      <c r="CA72" s="217"/>
      <c r="CB72" s="137"/>
      <c r="CC72" s="138"/>
      <c r="CD72" s="138"/>
      <c r="CE72" s="138"/>
      <c r="CF72" s="172"/>
      <c r="CG72" s="157"/>
      <c r="CH72" s="158"/>
      <c r="CI72" s="158"/>
      <c r="CJ72" s="158"/>
      <c r="CK72" s="159"/>
      <c r="CL72" s="462"/>
      <c r="CM72" s="463"/>
      <c r="CN72" s="463"/>
      <c r="CO72" s="464"/>
      <c r="CP72" s="3"/>
      <c r="CQ72" s="3"/>
      <c r="CR72" s="3"/>
      <c r="CS72" s="8"/>
      <c r="CT72" s="3"/>
      <c r="CU72" s="3"/>
      <c r="CV72" s="3"/>
      <c r="CW72" s="3"/>
      <c r="CX72" s="3"/>
      <c r="CY72" s="3"/>
      <c r="CZ72" s="3"/>
      <c r="DC72" s="6"/>
      <c r="DD72" s="20"/>
      <c r="DE72" s="20"/>
      <c r="DF72" s="20"/>
      <c r="DG72" s="22"/>
      <c r="DH72" s="22"/>
      <c r="DI72" s="22"/>
      <c r="DJ72" s="6"/>
    </row>
    <row r="73" spans="5:114" ht="8.1" customHeight="1">
      <c r="E73" s="421"/>
      <c r="F73" s="422"/>
      <c r="G73" s="353"/>
      <c r="H73" s="297"/>
      <c r="I73" s="297"/>
      <c r="J73" s="297"/>
      <c r="K73" s="297"/>
      <c r="L73" s="298"/>
      <c r="M73" s="191"/>
      <c r="N73" s="192"/>
      <c r="O73" s="192"/>
      <c r="P73" s="192"/>
      <c r="Q73" s="192"/>
      <c r="R73" s="192"/>
      <c r="S73" s="192"/>
      <c r="T73" s="192"/>
      <c r="U73" s="192"/>
      <c r="V73" s="192"/>
      <c r="W73" s="193"/>
      <c r="X73" s="353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8"/>
      <c r="AK73" s="200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2"/>
      <c r="BH73" s="345"/>
      <c r="BI73" s="346"/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347"/>
      <c r="BW73" s="218"/>
      <c r="BX73" s="167"/>
      <c r="BY73" s="167"/>
      <c r="BZ73" s="167"/>
      <c r="CA73" s="219"/>
      <c r="CB73" s="173"/>
      <c r="CC73" s="174"/>
      <c r="CD73" s="174"/>
      <c r="CE73" s="174"/>
      <c r="CF73" s="175"/>
      <c r="CG73" s="166"/>
      <c r="CH73" s="167"/>
      <c r="CI73" s="167"/>
      <c r="CJ73" s="167"/>
      <c r="CK73" s="168"/>
      <c r="CL73" s="465"/>
      <c r="CM73" s="466"/>
      <c r="CN73" s="466"/>
      <c r="CO73" s="467"/>
      <c r="CP73" s="3"/>
      <c r="CQ73" s="3"/>
      <c r="CR73" s="3"/>
      <c r="CS73" s="8"/>
      <c r="CT73" s="8"/>
      <c r="CU73" s="3"/>
      <c r="CV73" s="3"/>
      <c r="CW73" s="3"/>
      <c r="CX73" s="3"/>
      <c r="CY73" s="3"/>
      <c r="CZ73" s="3"/>
      <c r="DC73" s="20"/>
      <c r="DD73" s="20"/>
      <c r="DE73" s="20"/>
      <c r="DF73" s="20"/>
      <c r="DG73" s="20"/>
      <c r="DH73" s="21"/>
      <c r="DI73" s="21"/>
      <c r="DJ73" s="6"/>
    </row>
    <row r="74" spans="5:114" ht="8.1" customHeight="1">
      <c r="E74" s="421"/>
      <c r="F74" s="422"/>
      <c r="G74" s="353"/>
      <c r="H74" s="297"/>
      <c r="I74" s="297"/>
      <c r="J74" s="297"/>
      <c r="K74" s="297"/>
      <c r="L74" s="298"/>
      <c r="M74" s="188" t="s">
        <v>45</v>
      </c>
      <c r="N74" s="189"/>
      <c r="O74" s="189"/>
      <c r="P74" s="189"/>
      <c r="Q74" s="189"/>
      <c r="R74" s="189"/>
      <c r="S74" s="189"/>
      <c r="T74" s="189"/>
      <c r="U74" s="189"/>
      <c r="V74" s="189"/>
      <c r="W74" s="190"/>
      <c r="X74" s="353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8"/>
      <c r="AK74" s="197" t="s">
        <v>96</v>
      </c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9"/>
      <c r="BH74" s="325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326"/>
      <c r="BW74" s="216"/>
      <c r="BX74" s="158"/>
      <c r="BY74" s="158"/>
      <c r="BZ74" s="158"/>
      <c r="CA74" s="217"/>
      <c r="CB74" s="137" t="s">
        <v>70</v>
      </c>
      <c r="CC74" s="152"/>
      <c r="CD74" s="152"/>
      <c r="CE74" s="152"/>
      <c r="CF74" s="257"/>
      <c r="CG74" s="157"/>
      <c r="CH74" s="158"/>
      <c r="CI74" s="158"/>
      <c r="CJ74" s="158"/>
      <c r="CK74" s="159"/>
      <c r="CL74" s="459" t="s">
        <v>113</v>
      </c>
      <c r="CM74" s="460"/>
      <c r="CN74" s="460"/>
      <c r="CO74" s="461"/>
      <c r="CP74" s="3"/>
      <c r="CQ74" s="3"/>
      <c r="CR74" s="3"/>
      <c r="CS74" s="8"/>
      <c r="CT74" s="8"/>
      <c r="CU74" s="3"/>
      <c r="CV74" s="3"/>
      <c r="CW74" s="3"/>
      <c r="CX74" s="3"/>
      <c r="CY74" s="3"/>
      <c r="CZ74" s="3"/>
      <c r="DC74" s="20"/>
      <c r="DD74" s="20"/>
      <c r="DE74" s="20"/>
      <c r="DF74" s="20"/>
      <c r="DG74" s="20"/>
      <c r="DH74" s="22"/>
      <c r="DI74" s="22"/>
      <c r="DJ74" s="6"/>
    </row>
    <row r="75" spans="5:114" ht="8.1" customHeight="1">
      <c r="E75" s="421"/>
      <c r="F75" s="422"/>
      <c r="G75" s="353"/>
      <c r="H75" s="297"/>
      <c r="I75" s="297"/>
      <c r="J75" s="297"/>
      <c r="K75" s="297"/>
      <c r="L75" s="298"/>
      <c r="M75" s="188"/>
      <c r="N75" s="189"/>
      <c r="O75" s="189"/>
      <c r="P75" s="189"/>
      <c r="Q75" s="189"/>
      <c r="R75" s="189"/>
      <c r="S75" s="189"/>
      <c r="T75" s="189"/>
      <c r="U75" s="189"/>
      <c r="V75" s="189"/>
      <c r="W75" s="190"/>
      <c r="X75" s="353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8"/>
      <c r="AK75" s="197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9"/>
      <c r="BH75" s="325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326"/>
      <c r="BW75" s="216"/>
      <c r="BX75" s="158"/>
      <c r="BY75" s="158"/>
      <c r="BZ75" s="158"/>
      <c r="CA75" s="217"/>
      <c r="CB75" s="151"/>
      <c r="CC75" s="152"/>
      <c r="CD75" s="152"/>
      <c r="CE75" s="152"/>
      <c r="CF75" s="257"/>
      <c r="CG75" s="157"/>
      <c r="CH75" s="158"/>
      <c r="CI75" s="158"/>
      <c r="CJ75" s="158"/>
      <c r="CK75" s="159"/>
      <c r="CL75" s="462"/>
      <c r="CM75" s="463"/>
      <c r="CN75" s="463"/>
      <c r="CO75" s="464"/>
      <c r="CP75" s="8"/>
      <c r="CQ75" s="8"/>
      <c r="CR75" s="8"/>
      <c r="CS75" s="8"/>
      <c r="CT75" s="8"/>
      <c r="CU75" s="3"/>
      <c r="CV75" s="3"/>
      <c r="CW75" s="3"/>
      <c r="CX75" s="3"/>
      <c r="CY75" s="3"/>
      <c r="CZ75" s="3"/>
      <c r="DC75" s="20"/>
      <c r="DD75" s="20"/>
      <c r="DE75" s="20"/>
      <c r="DF75" s="20"/>
      <c r="DG75" s="20"/>
      <c r="DH75" s="21"/>
      <c r="DI75" s="21"/>
      <c r="DJ75" s="6"/>
    </row>
    <row r="76" spans="5:114" ht="8.1" customHeight="1">
      <c r="E76" s="423"/>
      <c r="F76" s="424"/>
      <c r="G76" s="354"/>
      <c r="H76" s="355"/>
      <c r="I76" s="355"/>
      <c r="J76" s="355"/>
      <c r="K76" s="355"/>
      <c r="L76" s="356"/>
      <c r="M76" s="425"/>
      <c r="N76" s="426"/>
      <c r="O76" s="426"/>
      <c r="P76" s="426"/>
      <c r="Q76" s="426"/>
      <c r="R76" s="426"/>
      <c r="S76" s="426"/>
      <c r="T76" s="426"/>
      <c r="U76" s="426"/>
      <c r="V76" s="426"/>
      <c r="W76" s="427"/>
      <c r="X76" s="354"/>
      <c r="Y76" s="355"/>
      <c r="Z76" s="355"/>
      <c r="AA76" s="355"/>
      <c r="AB76" s="355"/>
      <c r="AC76" s="355"/>
      <c r="AD76" s="355"/>
      <c r="AE76" s="355"/>
      <c r="AF76" s="355"/>
      <c r="AG76" s="355"/>
      <c r="AH76" s="355"/>
      <c r="AI76" s="355"/>
      <c r="AJ76" s="356"/>
      <c r="AK76" s="416"/>
      <c r="AL76" s="417"/>
      <c r="AM76" s="417"/>
      <c r="AN76" s="417"/>
      <c r="AO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7"/>
      <c r="BG76" s="418"/>
      <c r="BH76" s="327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328"/>
      <c r="BW76" s="406"/>
      <c r="BX76" s="161"/>
      <c r="BY76" s="161"/>
      <c r="BZ76" s="161"/>
      <c r="CA76" s="407"/>
      <c r="CB76" s="154"/>
      <c r="CC76" s="155"/>
      <c r="CD76" s="155"/>
      <c r="CE76" s="155"/>
      <c r="CF76" s="261"/>
      <c r="CG76" s="160"/>
      <c r="CH76" s="161"/>
      <c r="CI76" s="161"/>
      <c r="CJ76" s="161"/>
      <c r="CK76" s="162"/>
      <c r="CL76" s="465"/>
      <c r="CM76" s="466"/>
      <c r="CN76" s="466"/>
      <c r="CO76" s="467"/>
      <c r="CP76" s="8"/>
      <c r="CQ76" s="8"/>
      <c r="CR76" s="8"/>
      <c r="CS76" s="8"/>
      <c r="CT76" s="8"/>
      <c r="CU76" s="3"/>
      <c r="CV76" s="3"/>
      <c r="CW76" s="3"/>
      <c r="CX76" s="3"/>
      <c r="CY76" s="3"/>
      <c r="CZ76" s="3"/>
      <c r="DC76" s="20"/>
      <c r="DD76" s="20"/>
      <c r="DE76" s="20"/>
      <c r="DF76" s="20"/>
      <c r="DG76" s="20"/>
      <c r="DH76" s="21"/>
      <c r="DI76" s="21"/>
      <c r="DJ76" s="6"/>
    </row>
    <row r="77" spans="5:114" ht="8.1" customHeight="1">
      <c r="E77" s="419" t="s">
        <v>110</v>
      </c>
      <c r="F77" s="420"/>
      <c r="G77" s="194" t="s">
        <v>129</v>
      </c>
      <c r="H77" s="195"/>
      <c r="I77" s="195"/>
      <c r="J77" s="195"/>
      <c r="K77" s="195"/>
      <c r="L77" s="196"/>
      <c r="M77" s="194" t="s">
        <v>13</v>
      </c>
      <c r="N77" s="195"/>
      <c r="O77" s="195"/>
      <c r="P77" s="195"/>
      <c r="Q77" s="195"/>
      <c r="R77" s="195"/>
      <c r="S77" s="195"/>
      <c r="T77" s="195"/>
      <c r="U77" s="195"/>
      <c r="V77" s="195"/>
      <c r="W77" s="196"/>
      <c r="X77" s="185" t="s">
        <v>69</v>
      </c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7"/>
      <c r="AK77" s="185" t="s">
        <v>120</v>
      </c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7"/>
      <c r="BH77" s="111"/>
      <c r="BI77" s="112"/>
      <c r="BK77" s="98"/>
      <c r="BL77" s="98"/>
      <c r="BM77" s="98"/>
      <c r="BN77" s="98"/>
      <c r="BO77" s="98"/>
      <c r="BP77" s="98"/>
      <c r="BQ77" s="98"/>
      <c r="BR77" s="100"/>
      <c r="BS77" s="100"/>
      <c r="BT77" s="100"/>
      <c r="BU77" s="113"/>
      <c r="BV77" s="114"/>
      <c r="BW77" s="208" t="str">
        <f>IF(BJ79="","",IF(BJ79&lt;=0.53,"○",""))</f>
        <v/>
      </c>
      <c r="BX77" s="170"/>
      <c r="BY77" s="170"/>
      <c r="BZ77" s="170"/>
      <c r="CA77" s="171"/>
      <c r="CB77" s="169" t="str">
        <f>IF(BJ79="","",IF(AND(BJ79&lt;=0.58,BJ79&gt;0.53),"○",""))</f>
        <v/>
      </c>
      <c r="CC77" s="170"/>
      <c r="CD77" s="170"/>
      <c r="CE77" s="170"/>
      <c r="CF77" s="171"/>
      <c r="CG77" s="169" t="str">
        <f>IF(BJ79="","",IF(BJ79&gt;0.58,"○",""))</f>
        <v/>
      </c>
      <c r="CH77" s="170"/>
      <c r="CI77" s="170"/>
      <c r="CJ77" s="170"/>
      <c r="CK77" s="225"/>
      <c r="CL77" s="176" t="s">
        <v>114</v>
      </c>
      <c r="CM77" s="177"/>
      <c r="CN77" s="177"/>
      <c r="CO77" s="17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C77" s="6"/>
      <c r="DD77" s="20"/>
      <c r="DE77" s="20"/>
      <c r="DF77" s="20"/>
      <c r="DG77" s="20"/>
      <c r="DH77" s="20"/>
      <c r="DI77" s="20"/>
      <c r="DJ77" s="6"/>
    </row>
    <row r="78" spans="5:114" ht="8.1" customHeight="1">
      <c r="E78" s="421"/>
      <c r="F78" s="422"/>
      <c r="G78" s="197"/>
      <c r="H78" s="198"/>
      <c r="I78" s="198"/>
      <c r="J78" s="198"/>
      <c r="K78" s="198"/>
      <c r="L78" s="199"/>
      <c r="M78" s="197"/>
      <c r="N78" s="198"/>
      <c r="O78" s="198"/>
      <c r="P78" s="198"/>
      <c r="Q78" s="198"/>
      <c r="R78" s="198"/>
      <c r="S78" s="198"/>
      <c r="T78" s="198"/>
      <c r="U78" s="198"/>
      <c r="V78" s="198"/>
      <c r="W78" s="199"/>
      <c r="X78" s="188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90"/>
      <c r="AK78" s="188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89"/>
      <c r="BB78" s="189"/>
      <c r="BC78" s="189"/>
      <c r="BD78" s="189"/>
      <c r="BE78" s="189"/>
      <c r="BF78" s="189"/>
      <c r="BG78" s="190"/>
      <c r="BH78" s="115"/>
      <c r="BI78" s="38"/>
      <c r="BK78" s="40"/>
      <c r="BL78" s="40"/>
      <c r="BM78" s="40"/>
      <c r="BN78" s="40"/>
      <c r="BO78" s="40"/>
      <c r="BP78" s="40"/>
      <c r="BQ78" s="40"/>
      <c r="BR78" s="116"/>
      <c r="BS78" s="116"/>
      <c r="BT78" s="116"/>
      <c r="BU78" s="117"/>
      <c r="BV78" s="118"/>
      <c r="BW78" s="209"/>
      <c r="BX78" s="138"/>
      <c r="BY78" s="138"/>
      <c r="BZ78" s="138"/>
      <c r="CA78" s="172"/>
      <c r="CB78" s="137"/>
      <c r="CC78" s="138"/>
      <c r="CD78" s="138"/>
      <c r="CE78" s="138"/>
      <c r="CF78" s="172"/>
      <c r="CG78" s="137"/>
      <c r="CH78" s="138"/>
      <c r="CI78" s="138"/>
      <c r="CJ78" s="138"/>
      <c r="CK78" s="139"/>
      <c r="CL78" s="179"/>
      <c r="CM78" s="180"/>
      <c r="CN78" s="180"/>
      <c r="CO78" s="181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</row>
    <row r="79" spans="5:114" ht="8.1" customHeight="1">
      <c r="E79" s="421"/>
      <c r="F79" s="422"/>
      <c r="G79" s="197"/>
      <c r="H79" s="198"/>
      <c r="I79" s="198"/>
      <c r="J79" s="198"/>
      <c r="K79" s="198"/>
      <c r="L79" s="199"/>
      <c r="M79" s="197"/>
      <c r="N79" s="198"/>
      <c r="O79" s="198"/>
      <c r="P79" s="198"/>
      <c r="Q79" s="198"/>
      <c r="R79" s="198"/>
      <c r="S79" s="198"/>
      <c r="T79" s="198"/>
      <c r="U79" s="198"/>
      <c r="V79" s="198"/>
      <c r="W79" s="199"/>
      <c r="X79" s="188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90"/>
      <c r="AK79" s="188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90"/>
      <c r="BH79" s="115"/>
      <c r="BI79" s="38"/>
      <c r="BJ79" s="204"/>
      <c r="BK79" s="204"/>
      <c r="BL79" s="204"/>
      <c r="BM79" s="204"/>
      <c r="BN79" s="204"/>
      <c r="BO79" s="204"/>
      <c r="BP79" s="204"/>
      <c r="BQ79" s="204"/>
      <c r="BR79" s="229" t="s">
        <v>68</v>
      </c>
      <c r="BS79" s="229"/>
      <c r="BT79" s="229"/>
      <c r="BU79" s="117"/>
      <c r="BV79" s="118"/>
      <c r="BW79" s="209"/>
      <c r="BX79" s="138"/>
      <c r="BY79" s="138"/>
      <c r="BZ79" s="138"/>
      <c r="CA79" s="172"/>
      <c r="CB79" s="137"/>
      <c r="CC79" s="138"/>
      <c r="CD79" s="138"/>
      <c r="CE79" s="138"/>
      <c r="CF79" s="172"/>
      <c r="CG79" s="137"/>
      <c r="CH79" s="138"/>
      <c r="CI79" s="138"/>
      <c r="CJ79" s="138"/>
      <c r="CK79" s="139"/>
      <c r="CL79" s="179"/>
      <c r="CM79" s="180"/>
      <c r="CN79" s="180"/>
      <c r="CO79" s="181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</row>
    <row r="80" spans="5:114" ht="8.1" customHeight="1">
      <c r="E80" s="421"/>
      <c r="F80" s="422"/>
      <c r="G80" s="197"/>
      <c r="H80" s="198"/>
      <c r="I80" s="198"/>
      <c r="J80" s="198"/>
      <c r="K80" s="198"/>
      <c r="L80" s="199"/>
      <c r="M80" s="197"/>
      <c r="N80" s="198"/>
      <c r="O80" s="198"/>
      <c r="P80" s="198"/>
      <c r="Q80" s="198"/>
      <c r="R80" s="198"/>
      <c r="S80" s="198"/>
      <c r="T80" s="198"/>
      <c r="U80" s="198"/>
      <c r="V80" s="198"/>
      <c r="W80" s="199"/>
      <c r="X80" s="188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90"/>
      <c r="AK80" s="188" t="s">
        <v>121</v>
      </c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90"/>
      <c r="BH80" s="115"/>
      <c r="BI80" s="38"/>
      <c r="BJ80" s="205"/>
      <c r="BK80" s="205"/>
      <c r="BL80" s="205"/>
      <c r="BM80" s="205"/>
      <c r="BN80" s="205"/>
      <c r="BO80" s="205"/>
      <c r="BP80" s="205"/>
      <c r="BQ80" s="205"/>
      <c r="BR80" s="229"/>
      <c r="BS80" s="229"/>
      <c r="BT80" s="229"/>
      <c r="BU80" s="117"/>
      <c r="BV80" s="118"/>
      <c r="BW80" s="209"/>
      <c r="BX80" s="138"/>
      <c r="BY80" s="138"/>
      <c r="BZ80" s="138"/>
      <c r="CA80" s="172"/>
      <c r="CB80" s="137"/>
      <c r="CC80" s="138"/>
      <c r="CD80" s="138"/>
      <c r="CE80" s="138"/>
      <c r="CF80" s="172"/>
      <c r="CG80" s="137"/>
      <c r="CH80" s="138"/>
      <c r="CI80" s="138"/>
      <c r="CJ80" s="138"/>
      <c r="CK80" s="139"/>
      <c r="CL80" s="179"/>
      <c r="CM80" s="180"/>
      <c r="CN80" s="180"/>
      <c r="CO80" s="181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C80" s="10" t="s">
        <v>76</v>
      </c>
    </row>
    <row r="81" spans="5:113" ht="8.1" customHeight="1">
      <c r="E81" s="421"/>
      <c r="F81" s="422"/>
      <c r="G81" s="197"/>
      <c r="H81" s="198"/>
      <c r="I81" s="198"/>
      <c r="J81" s="198"/>
      <c r="K81" s="198"/>
      <c r="L81" s="199"/>
      <c r="M81" s="197"/>
      <c r="N81" s="198"/>
      <c r="O81" s="198"/>
      <c r="P81" s="198"/>
      <c r="Q81" s="198"/>
      <c r="R81" s="198"/>
      <c r="S81" s="198"/>
      <c r="T81" s="198"/>
      <c r="U81" s="198"/>
      <c r="V81" s="198"/>
      <c r="W81" s="199"/>
      <c r="X81" s="188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90"/>
      <c r="AK81" s="188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90"/>
      <c r="BH81" s="115"/>
      <c r="BI81" s="38"/>
      <c r="BJ81" s="40"/>
      <c r="BK81" s="40"/>
      <c r="BL81" s="40"/>
      <c r="BM81" s="40"/>
      <c r="BN81" s="40"/>
      <c r="BO81" s="40"/>
      <c r="BP81" s="40"/>
      <c r="BQ81" s="40"/>
      <c r="BR81" s="116"/>
      <c r="BS81" s="116"/>
      <c r="BT81" s="116"/>
      <c r="BU81" s="117"/>
      <c r="BV81" s="118"/>
      <c r="BW81" s="209"/>
      <c r="BX81" s="138"/>
      <c r="BY81" s="138"/>
      <c r="BZ81" s="138"/>
      <c r="CA81" s="172"/>
      <c r="CB81" s="137"/>
      <c r="CC81" s="138"/>
      <c r="CD81" s="138"/>
      <c r="CE81" s="138"/>
      <c r="CF81" s="172"/>
      <c r="CG81" s="137"/>
      <c r="CH81" s="138"/>
      <c r="CI81" s="138"/>
      <c r="CJ81" s="138"/>
      <c r="CK81" s="139"/>
      <c r="CL81" s="179"/>
      <c r="CM81" s="180"/>
      <c r="CN81" s="180"/>
      <c r="CO81" s="181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C81" s="13"/>
      <c r="DD81" s="13">
        <v>45</v>
      </c>
      <c r="DE81" s="13">
        <v>60</v>
      </c>
      <c r="DF81" s="13"/>
      <c r="DG81" s="16">
        <v>90</v>
      </c>
      <c r="DH81" s="16">
        <v>105</v>
      </c>
    </row>
    <row r="82" spans="5:113" ht="8.1" customHeight="1">
      <c r="E82" s="421"/>
      <c r="F82" s="422"/>
      <c r="G82" s="197"/>
      <c r="H82" s="198"/>
      <c r="I82" s="198"/>
      <c r="J82" s="198"/>
      <c r="K82" s="198"/>
      <c r="L82" s="199"/>
      <c r="M82" s="200"/>
      <c r="N82" s="201"/>
      <c r="O82" s="201"/>
      <c r="P82" s="201"/>
      <c r="Q82" s="201"/>
      <c r="R82" s="201"/>
      <c r="S82" s="201"/>
      <c r="T82" s="201"/>
      <c r="U82" s="201"/>
      <c r="V82" s="201"/>
      <c r="W82" s="202"/>
      <c r="X82" s="191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3"/>
      <c r="AK82" s="191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3"/>
      <c r="BH82" s="119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1"/>
      <c r="BW82" s="210"/>
      <c r="BX82" s="174"/>
      <c r="BY82" s="174"/>
      <c r="BZ82" s="174"/>
      <c r="CA82" s="175"/>
      <c r="CB82" s="173"/>
      <c r="CC82" s="174"/>
      <c r="CD82" s="174"/>
      <c r="CE82" s="174"/>
      <c r="CF82" s="175"/>
      <c r="CG82" s="173"/>
      <c r="CH82" s="174"/>
      <c r="CI82" s="174"/>
      <c r="CJ82" s="174"/>
      <c r="CK82" s="226"/>
      <c r="CL82" s="182"/>
      <c r="CM82" s="183"/>
      <c r="CN82" s="183"/>
      <c r="CO82" s="184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C82" s="14">
        <v>750</v>
      </c>
      <c r="DD82" s="14">
        <v>560</v>
      </c>
      <c r="DE82" s="15">
        <v>780</v>
      </c>
      <c r="DF82" s="15"/>
      <c r="DG82" s="14" t="s">
        <v>83</v>
      </c>
      <c r="DH82" s="14" t="s">
        <v>83</v>
      </c>
    </row>
    <row r="83" spans="5:113" ht="8.1" customHeight="1">
      <c r="E83" s="421"/>
      <c r="F83" s="422"/>
      <c r="G83" s="197"/>
      <c r="H83" s="198"/>
      <c r="I83" s="198"/>
      <c r="J83" s="198"/>
      <c r="K83" s="198"/>
      <c r="L83" s="199"/>
      <c r="M83" s="455" t="s">
        <v>14</v>
      </c>
      <c r="N83" s="456"/>
      <c r="O83" s="456"/>
      <c r="P83" s="456"/>
      <c r="Q83" s="456"/>
      <c r="R83" s="456"/>
      <c r="S83" s="456"/>
      <c r="T83" s="456"/>
      <c r="U83" s="456"/>
      <c r="V83" s="456"/>
      <c r="W83" s="457"/>
      <c r="X83" s="206" t="s">
        <v>8</v>
      </c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348"/>
      <c r="AK83" s="349" t="s">
        <v>43</v>
      </c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348"/>
      <c r="BH83" s="206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122"/>
      <c r="BW83" s="262"/>
      <c r="BX83" s="212"/>
      <c r="BY83" s="212"/>
      <c r="BZ83" s="212"/>
      <c r="CA83" s="263"/>
      <c r="CB83" s="134" t="s">
        <v>47</v>
      </c>
      <c r="CC83" s="149"/>
      <c r="CD83" s="149"/>
      <c r="CE83" s="149"/>
      <c r="CF83" s="260"/>
      <c r="CG83" s="357"/>
      <c r="CH83" s="357"/>
      <c r="CI83" s="357"/>
      <c r="CJ83" s="357"/>
      <c r="CK83" s="358"/>
      <c r="CL83" s="459" t="s">
        <v>113</v>
      </c>
      <c r="CM83" s="460"/>
      <c r="CN83" s="460"/>
      <c r="CO83" s="461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C83" s="14">
        <v>1000</v>
      </c>
      <c r="DD83" s="14" t="s">
        <v>83</v>
      </c>
      <c r="DE83" s="15" t="s">
        <v>84</v>
      </c>
      <c r="DF83" s="15"/>
      <c r="DG83" s="14" t="s">
        <v>83</v>
      </c>
      <c r="DH83" s="14" t="s">
        <v>82</v>
      </c>
    </row>
    <row r="84" spans="5:113" ht="8.1" customHeight="1">
      <c r="E84" s="421"/>
      <c r="F84" s="422"/>
      <c r="G84" s="197"/>
      <c r="H84" s="198"/>
      <c r="I84" s="198"/>
      <c r="J84" s="198"/>
      <c r="K84" s="198"/>
      <c r="L84" s="199"/>
      <c r="M84" s="455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197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9"/>
      <c r="AK84" s="18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9"/>
      <c r="BH84" s="197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48"/>
      <c r="BW84" s="216"/>
      <c r="BX84" s="158"/>
      <c r="BY84" s="158"/>
      <c r="BZ84" s="158"/>
      <c r="CA84" s="217"/>
      <c r="CB84" s="151"/>
      <c r="CC84" s="152"/>
      <c r="CD84" s="152"/>
      <c r="CE84" s="152"/>
      <c r="CF84" s="257"/>
      <c r="CG84" s="359"/>
      <c r="CH84" s="359"/>
      <c r="CI84" s="359"/>
      <c r="CJ84" s="359"/>
      <c r="CK84" s="360"/>
      <c r="CL84" s="462"/>
      <c r="CM84" s="463"/>
      <c r="CN84" s="463"/>
      <c r="CO84" s="464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</row>
    <row r="85" spans="5:113" ht="8.1" customHeight="1">
      <c r="E85" s="421"/>
      <c r="F85" s="422"/>
      <c r="G85" s="197"/>
      <c r="H85" s="198"/>
      <c r="I85" s="198"/>
      <c r="J85" s="198"/>
      <c r="K85" s="198"/>
      <c r="L85" s="199"/>
      <c r="M85" s="455"/>
      <c r="N85" s="456"/>
      <c r="O85" s="456"/>
      <c r="P85" s="456"/>
      <c r="Q85" s="456"/>
      <c r="R85" s="456"/>
      <c r="S85" s="456"/>
      <c r="T85" s="456"/>
      <c r="U85" s="456"/>
      <c r="V85" s="456"/>
      <c r="W85" s="457"/>
      <c r="X85" s="197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9"/>
      <c r="AK85" s="197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9"/>
      <c r="BH85" s="197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48"/>
      <c r="BW85" s="216"/>
      <c r="BX85" s="158"/>
      <c r="BY85" s="158"/>
      <c r="BZ85" s="158"/>
      <c r="CA85" s="217"/>
      <c r="CB85" s="151"/>
      <c r="CC85" s="152"/>
      <c r="CD85" s="152"/>
      <c r="CE85" s="152"/>
      <c r="CF85" s="257"/>
      <c r="CG85" s="359"/>
      <c r="CH85" s="359"/>
      <c r="CI85" s="359"/>
      <c r="CJ85" s="359"/>
      <c r="CK85" s="360"/>
      <c r="CL85" s="462"/>
      <c r="CM85" s="463"/>
      <c r="CN85" s="463"/>
      <c r="CO85" s="464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</row>
    <row r="86" spans="5:113" ht="8.1" customHeight="1">
      <c r="E86" s="421"/>
      <c r="F86" s="422"/>
      <c r="G86" s="197"/>
      <c r="H86" s="198"/>
      <c r="I86" s="198"/>
      <c r="J86" s="198"/>
      <c r="K86" s="198"/>
      <c r="L86" s="199"/>
      <c r="M86" s="455"/>
      <c r="N86" s="456"/>
      <c r="O86" s="456"/>
      <c r="P86" s="456"/>
      <c r="Q86" s="456"/>
      <c r="R86" s="456"/>
      <c r="S86" s="456"/>
      <c r="T86" s="456"/>
      <c r="U86" s="456"/>
      <c r="V86" s="456"/>
      <c r="W86" s="457"/>
      <c r="X86" s="200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2"/>
      <c r="AK86" s="200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2"/>
      <c r="BH86" s="200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123"/>
      <c r="BW86" s="218"/>
      <c r="BX86" s="167"/>
      <c r="BY86" s="167"/>
      <c r="BZ86" s="167"/>
      <c r="CA86" s="219"/>
      <c r="CB86" s="329"/>
      <c r="CC86" s="258"/>
      <c r="CD86" s="258"/>
      <c r="CE86" s="258"/>
      <c r="CF86" s="259"/>
      <c r="CG86" s="361"/>
      <c r="CH86" s="361"/>
      <c r="CI86" s="361"/>
      <c r="CJ86" s="361"/>
      <c r="CK86" s="362"/>
      <c r="CL86" s="465"/>
      <c r="CM86" s="466"/>
      <c r="CN86" s="466"/>
      <c r="CO86" s="467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C86" s="10" t="s">
        <v>77</v>
      </c>
    </row>
    <row r="87" spans="5:113" ht="8.1" customHeight="1">
      <c r="E87" s="421"/>
      <c r="F87" s="422"/>
      <c r="G87" s="197"/>
      <c r="H87" s="198"/>
      <c r="I87" s="198"/>
      <c r="J87" s="198"/>
      <c r="K87" s="198"/>
      <c r="L87" s="199"/>
      <c r="M87" s="230" t="s">
        <v>39</v>
      </c>
      <c r="N87" s="231"/>
      <c r="O87" s="231"/>
      <c r="P87" s="231"/>
      <c r="Q87" s="231"/>
      <c r="R87" s="231"/>
      <c r="S87" s="231"/>
      <c r="T87" s="231"/>
      <c r="U87" s="231"/>
      <c r="V87" s="231"/>
      <c r="W87" s="232"/>
      <c r="X87" s="428" t="s">
        <v>40</v>
      </c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30"/>
      <c r="AK87" s="230" t="s">
        <v>41</v>
      </c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2"/>
      <c r="BH87" s="363"/>
      <c r="BI87" s="364"/>
      <c r="BJ87" s="364"/>
      <c r="BK87" s="364"/>
      <c r="BL87" s="364"/>
      <c r="BM87" s="364"/>
      <c r="BN87" s="364"/>
      <c r="BO87" s="364"/>
      <c r="BP87" s="364"/>
      <c r="BQ87" s="364"/>
      <c r="BR87" s="364"/>
      <c r="BS87" s="364"/>
      <c r="BT87" s="364"/>
      <c r="BU87" s="364"/>
      <c r="BV87" s="365"/>
      <c r="BW87" s="262"/>
      <c r="BX87" s="212"/>
      <c r="BY87" s="212"/>
      <c r="BZ87" s="212"/>
      <c r="CA87" s="263"/>
      <c r="CB87" s="507" t="s">
        <v>47</v>
      </c>
      <c r="CC87" s="323"/>
      <c r="CD87" s="323"/>
      <c r="CE87" s="323"/>
      <c r="CF87" s="508"/>
      <c r="CG87" s="212"/>
      <c r="CH87" s="212"/>
      <c r="CI87" s="212"/>
      <c r="CJ87" s="212"/>
      <c r="CK87" s="213"/>
      <c r="CL87" s="459" t="s">
        <v>113</v>
      </c>
      <c r="CM87" s="460"/>
      <c r="CN87" s="460"/>
      <c r="CO87" s="461"/>
      <c r="CP87" s="8"/>
      <c r="CQ87" s="8"/>
      <c r="CR87" s="8"/>
      <c r="CS87" s="3"/>
      <c r="CT87" s="8"/>
      <c r="CU87" s="8"/>
      <c r="CV87" s="8"/>
      <c r="CW87" s="8"/>
      <c r="CX87" s="8"/>
      <c r="CY87" s="8"/>
      <c r="CZ87" s="8"/>
      <c r="DC87" s="13"/>
      <c r="DD87" s="13">
        <v>45</v>
      </c>
      <c r="DE87" s="13">
        <v>60</v>
      </c>
      <c r="DF87" s="13"/>
      <c r="DG87" s="13">
        <v>90</v>
      </c>
      <c r="DH87" s="16">
        <v>105</v>
      </c>
    </row>
    <row r="88" spans="5:113" ht="8.1" customHeight="1">
      <c r="E88" s="421"/>
      <c r="F88" s="422"/>
      <c r="G88" s="197"/>
      <c r="H88" s="198"/>
      <c r="I88" s="198"/>
      <c r="J88" s="198"/>
      <c r="K88" s="198"/>
      <c r="L88" s="199"/>
      <c r="M88" s="233"/>
      <c r="N88" s="234"/>
      <c r="O88" s="234"/>
      <c r="P88" s="234"/>
      <c r="Q88" s="234"/>
      <c r="R88" s="234"/>
      <c r="S88" s="234"/>
      <c r="T88" s="234"/>
      <c r="U88" s="234"/>
      <c r="V88" s="234"/>
      <c r="W88" s="235"/>
      <c r="X88" s="431"/>
      <c r="Y88" s="432"/>
      <c r="Z88" s="432"/>
      <c r="AA88" s="432"/>
      <c r="AB88" s="432"/>
      <c r="AC88" s="432"/>
      <c r="AD88" s="432"/>
      <c r="AE88" s="432"/>
      <c r="AF88" s="432"/>
      <c r="AG88" s="432"/>
      <c r="AH88" s="432"/>
      <c r="AI88" s="432"/>
      <c r="AJ88" s="433"/>
      <c r="AK88" s="233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4"/>
      <c r="BG88" s="235"/>
      <c r="BH88" s="366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8"/>
      <c r="BW88" s="216"/>
      <c r="BX88" s="158"/>
      <c r="BY88" s="158"/>
      <c r="BZ88" s="158"/>
      <c r="CA88" s="217"/>
      <c r="CB88" s="509"/>
      <c r="CC88" s="203"/>
      <c r="CD88" s="203"/>
      <c r="CE88" s="203"/>
      <c r="CF88" s="510"/>
      <c r="CG88" s="158"/>
      <c r="CH88" s="158"/>
      <c r="CI88" s="158"/>
      <c r="CJ88" s="158"/>
      <c r="CK88" s="159"/>
      <c r="CL88" s="462"/>
      <c r="CM88" s="463"/>
      <c r="CN88" s="463"/>
      <c r="CO88" s="464"/>
      <c r="CP88" s="8"/>
      <c r="CQ88" s="8"/>
      <c r="CR88" s="8"/>
      <c r="CS88" s="3"/>
      <c r="CT88" s="3"/>
      <c r="CU88" s="8"/>
      <c r="CV88" s="8"/>
      <c r="CW88" s="8"/>
      <c r="CX88" s="8"/>
      <c r="CY88" s="8"/>
      <c r="CZ88" s="8"/>
      <c r="DC88" s="14">
        <v>750</v>
      </c>
      <c r="DD88" s="14">
        <v>560</v>
      </c>
      <c r="DE88" s="15">
        <v>780</v>
      </c>
      <c r="DF88" s="15"/>
      <c r="DG88" s="13">
        <v>1540</v>
      </c>
      <c r="DH88" s="13">
        <v>2160</v>
      </c>
      <c r="DI88" s="6"/>
    </row>
    <row r="89" spans="5:113" ht="8.1" customHeight="1">
      <c r="E89" s="421"/>
      <c r="F89" s="422"/>
      <c r="G89" s="197"/>
      <c r="H89" s="198"/>
      <c r="I89" s="198"/>
      <c r="J89" s="198"/>
      <c r="K89" s="198"/>
      <c r="L89" s="199"/>
      <c r="M89" s="233"/>
      <c r="N89" s="234"/>
      <c r="O89" s="234"/>
      <c r="P89" s="234"/>
      <c r="Q89" s="234"/>
      <c r="R89" s="234"/>
      <c r="S89" s="234"/>
      <c r="T89" s="234"/>
      <c r="U89" s="234"/>
      <c r="V89" s="234"/>
      <c r="W89" s="235"/>
      <c r="X89" s="431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3"/>
      <c r="AK89" s="233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234"/>
      <c r="BB89" s="234"/>
      <c r="BC89" s="234"/>
      <c r="BD89" s="234"/>
      <c r="BE89" s="234"/>
      <c r="BF89" s="234"/>
      <c r="BG89" s="235"/>
      <c r="BH89" s="366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8"/>
      <c r="BW89" s="216"/>
      <c r="BX89" s="158"/>
      <c r="BY89" s="158"/>
      <c r="BZ89" s="158"/>
      <c r="CA89" s="217"/>
      <c r="CB89" s="509"/>
      <c r="CC89" s="203"/>
      <c r="CD89" s="203"/>
      <c r="CE89" s="203"/>
      <c r="CF89" s="510"/>
      <c r="CG89" s="158"/>
      <c r="CH89" s="158"/>
      <c r="CI89" s="158"/>
      <c r="CJ89" s="158"/>
      <c r="CK89" s="159"/>
      <c r="CL89" s="462"/>
      <c r="CM89" s="463"/>
      <c r="CN89" s="463"/>
      <c r="CO89" s="464"/>
      <c r="CP89" s="8"/>
      <c r="CQ89" s="8"/>
      <c r="CR89" s="8"/>
      <c r="CS89" s="3"/>
      <c r="CT89" s="3"/>
      <c r="CU89" s="8"/>
      <c r="CV89" s="8"/>
      <c r="CW89" s="8"/>
      <c r="CX89" s="8"/>
      <c r="CY89" s="8"/>
      <c r="CZ89" s="8"/>
      <c r="DC89" s="14">
        <v>1000</v>
      </c>
      <c r="DD89" s="14">
        <v>560</v>
      </c>
      <c r="DE89" s="15">
        <v>780</v>
      </c>
      <c r="DF89" s="15"/>
      <c r="DG89" s="13">
        <v>1540</v>
      </c>
      <c r="DH89" s="13">
        <v>2160</v>
      </c>
    </row>
    <row r="90" spans="5:113" ht="8.1" customHeight="1">
      <c r="E90" s="421"/>
      <c r="F90" s="422"/>
      <c r="G90" s="197"/>
      <c r="H90" s="198"/>
      <c r="I90" s="198"/>
      <c r="J90" s="198"/>
      <c r="K90" s="198"/>
      <c r="L90" s="199"/>
      <c r="M90" s="233"/>
      <c r="N90" s="234"/>
      <c r="O90" s="234"/>
      <c r="P90" s="234"/>
      <c r="Q90" s="234"/>
      <c r="R90" s="234"/>
      <c r="S90" s="234"/>
      <c r="T90" s="234"/>
      <c r="U90" s="234"/>
      <c r="V90" s="234"/>
      <c r="W90" s="235"/>
      <c r="X90" s="431"/>
      <c r="Y90" s="432"/>
      <c r="Z90" s="432"/>
      <c r="AA90" s="432"/>
      <c r="AB90" s="432"/>
      <c r="AC90" s="432"/>
      <c r="AD90" s="432"/>
      <c r="AE90" s="432"/>
      <c r="AF90" s="432"/>
      <c r="AG90" s="432"/>
      <c r="AH90" s="432"/>
      <c r="AI90" s="432"/>
      <c r="AJ90" s="433"/>
      <c r="AK90" s="233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  <c r="BA90" s="234"/>
      <c r="BB90" s="234"/>
      <c r="BC90" s="234"/>
      <c r="BD90" s="234"/>
      <c r="BE90" s="234"/>
      <c r="BF90" s="234"/>
      <c r="BG90" s="235"/>
      <c r="BH90" s="366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8"/>
      <c r="BW90" s="216"/>
      <c r="BX90" s="158"/>
      <c r="BY90" s="158"/>
      <c r="BZ90" s="158"/>
      <c r="CA90" s="217"/>
      <c r="CB90" s="509"/>
      <c r="CC90" s="203"/>
      <c r="CD90" s="203"/>
      <c r="CE90" s="203"/>
      <c r="CF90" s="510"/>
      <c r="CG90" s="158"/>
      <c r="CH90" s="158"/>
      <c r="CI90" s="158"/>
      <c r="CJ90" s="158"/>
      <c r="CK90" s="159"/>
      <c r="CL90" s="462"/>
      <c r="CM90" s="463"/>
      <c r="CN90" s="463"/>
      <c r="CO90" s="464"/>
      <c r="CP90" s="3"/>
      <c r="CQ90" s="3"/>
      <c r="CR90" s="3"/>
      <c r="CS90" s="3"/>
      <c r="CT90" s="3"/>
      <c r="CU90" s="8"/>
      <c r="CV90" s="8"/>
      <c r="CW90" s="8"/>
      <c r="CX90" s="8"/>
      <c r="CY90" s="8"/>
      <c r="CZ90" s="8"/>
    </row>
    <row r="91" spans="5:113" ht="8.1" customHeight="1">
      <c r="E91" s="421"/>
      <c r="F91" s="422"/>
      <c r="G91" s="197"/>
      <c r="H91" s="198"/>
      <c r="I91" s="198"/>
      <c r="J91" s="198"/>
      <c r="K91" s="198"/>
      <c r="L91" s="199"/>
      <c r="M91" s="272"/>
      <c r="N91" s="273"/>
      <c r="O91" s="273"/>
      <c r="P91" s="273"/>
      <c r="Q91" s="273"/>
      <c r="R91" s="273"/>
      <c r="S91" s="273"/>
      <c r="T91" s="273"/>
      <c r="U91" s="273"/>
      <c r="V91" s="273"/>
      <c r="W91" s="274"/>
      <c r="X91" s="434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6"/>
      <c r="AK91" s="272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4"/>
      <c r="BH91" s="369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1"/>
      <c r="BW91" s="218"/>
      <c r="BX91" s="167"/>
      <c r="BY91" s="167"/>
      <c r="BZ91" s="167"/>
      <c r="CA91" s="219"/>
      <c r="CB91" s="511"/>
      <c r="CC91" s="346"/>
      <c r="CD91" s="346"/>
      <c r="CE91" s="346"/>
      <c r="CF91" s="512"/>
      <c r="CG91" s="167"/>
      <c r="CH91" s="167"/>
      <c r="CI91" s="167"/>
      <c r="CJ91" s="167"/>
      <c r="CK91" s="168"/>
      <c r="CL91" s="465"/>
      <c r="CM91" s="466"/>
      <c r="CN91" s="466"/>
      <c r="CO91" s="467"/>
      <c r="CP91" s="3"/>
      <c r="CQ91" s="3"/>
      <c r="CR91" s="3"/>
      <c r="CS91" s="12"/>
      <c r="CT91" s="227" t="s">
        <v>122</v>
      </c>
      <c r="CU91" s="145" t="s">
        <v>123</v>
      </c>
      <c r="CV91" s="146"/>
      <c r="CW91" s="147"/>
      <c r="CX91" s="8"/>
      <c r="CY91" s="8"/>
      <c r="CZ91" s="8"/>
    </row>
    <row r="92" spans="5:113" ht="8.1" customHeight="1">
      <c r="E92" s="421"/>
      <c r="F92" s="422"/>
      <c r="G92" s="197"/>
      <c r="H92" s="198"/>
      <c r="I92" s="198"/>
      <c r="J92" s="198"/>
      <c r="K92" s="198"/>
      <c r="L92" s="199"/>
      <c r="M92" s="350" t="s">
        <v>15</v>
      </c>
      <c r="N92" s="351"/>
      <c r="O92" s="351"/>
      <c r="P92" s="351"/>
      <c r="Q92" s="351"/>
      <c r="R92" s="351"/>
      <c r="S92" s="351"/>
      <c r="T92" s="351"/>
      <c r="U92" s="351"/>
      <c r="V92" s="351"/>
      <c r="W92" s="352"/>
      <c r="X92" s="230" t="s">
        <v>97</v>
      </c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2"/>
      <c r="AK92" s="230" t="s">
        <v>141</v>
      </c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2"/>
      <c r="BH92" s="124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387" t="str">
        <f>IF(CB92="○","",IF(BN96="","",IF(AND(CT93="○",CW93="○"),"○","")))</f>
        <v/>
      </c>
      <c r="BX92" s="388"/>
      <c r="BY92" s="388"/>
      <c r="BZ92" s="388"/>
      <c r="CA92" s="389"/>
      <c r="CB92" s="134" t="s">
        <v>138</v>
      </c>
      <c r="CC92" s="135"/>
      <c r="CD92" s="135"/>
      <c r="CE92" s="135"/>
      <c r="CF92" s="237"/>
      <c r="CG92" s="134" t="str">
        <f>IF(CB92="○","",IF(BN96="","",IF(OR(CT93="×",CW93="×"),"○","")))</f>
        <v/>
      </c>
      <c r="CH92" s="135"/>
      <c r="CI92" s="135"/>
      <c r="CJ92" s="135"/>
      <c r="CK92" s="136"/>
      <c r="CL92" s="211" t="s">
        <v>143</v>
      </c>
      <c r="CM92" s="211"/>
      <c r="CN92" s="211"/>
      <c r="CO92" s="211"/>
      <c r="CP92" s="3"/>
      <c r="CQ92" s="3"/>
      <c r="CR92" s="3"/>
      <c r="CS92" s="12"/>
      <c r="CT92" s="228"/>
      <c r="CU92" s="24" t="s">
        <v>125</v>
      </c>
      <c r="CV92" s="12" t="s">
        <v>126</v>
      </c>
      <c r="CW92" s="12" t="s">
        <v>127</v>
      </c>
      <c r="CX92" s="3"/>
      <c r="CY92" s="3"/>
      <c r="CZ92" s="3"/>
    </row>
    <row r="93" spans="5:113" ht="8.1" customHeight="1">
      <c r="E93" s="421"/>
      <c r="F93" s="422"/>
      <c r="G93" s="197"/>
      <c r="H93" s="198"/>
      <c r="I93" s="198"/>
      <c r="J93" s="198"/>
      <c r="K93" s="198"/>
      <c r="L93" s="199"/>
      <c r="M93" s="353"/>
      <c r="N93" s="297"/>
      <c r="O93" s="297"/>
      <c r="P93" s="297"/>
      <c r="Q93" s="297"/>
      <c r="R93" s="297"/>
      <c r="S93" s="297"/>
      <c r="T93" s="297"/>
      <c r="U93" s="297"/>
      <c r="V93" s="297"/>
      <c r="W93" s="298"/>
      <c r="X93" s="233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5"/>
      <c r="AK93" s="233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5"/>
      <c r="BH93" s="143" t="s">
        <v>135</v>
      </c>
      <c r="BI93" s="144"/>
      <c r="BJ93" s="144"/>
      <c r="BK93" s="144"/>
      <c r="BL93" s="144"/>
      <c r="BM93" s="144"/>
      <c r="BN93" s="204"/>
      <c r="BO93" s="204"/>
      <c r="BP93" s="204"/>
      <c r="BQ93" s="204"/>
      <c r="BR93" s="204"/>
      <c r="BS93" s="229" t="s">
        <v>95</v>
      </c>
      <c r="BT93" s="229"/>
      <c r="BU93" s="229"/>
      <c r="BV93" s="125"/>
      <c r="BW93" s="390"/>
      <c r="BX93" s="391"/>
      <c r="BY93" s="391"/>
      <c r="BZ93" s="391"/>
      <c r="CA93" s="392"/>
      <c r="CB93" s="137"/>
      <c r="CC93" s="138"/>
      <c r="CD93" s="138"/>
      <c r="CE93" s="138"/>
      <c r="CF93" s="172"/>
      <c r="CG93" s="137"/>
      <c r="CH93" s="138"/>
      <c r="CI93" s="138"/>
      <c r="CJ93" s="138"/>
      <c r="CK93" s="139"/>
      <c r="CL93" s="211"/>
      <c r="CM93" s="211"/>
      <c r="CN93" s="211"/>
      <c r="CO93" s="211"/>
      <c r="CP93" s="3"/>
      <c r="CQ93" s="3"/>
      <c r="CR93" s="3"/>
      <c r="CS93" s="12" t="s">
        <v>124</v>
      </c>
      <c r="CT93" s="12" t="str">
        <f>IF(BN93&lt;=AR97,"○","×")</f>
        <v>○</v>
      </c>
      <c r="CU93" s="12" t="str">
        <f>IF((BN93-BN96)&lt;=(AR97*0.15),"○","×")</f>
        <v>○</v>
      </c>
      <c r="CV93" s="12" t="str">
        <f>IF((BN93-BN96)&gt;=(AR97*(-0.15)),"○","×")</f>
        <v>○</v>
      </c>
      <c r="CW93" s="12" t="str">
        <f>IF(AND(CU93="○",CV93="○"),"○","×")</f>
        <v>○</v>
      </c>
      <c r="CX93" s="3"/>
      <c r="CY93" s="3"/>
      <c r="CZ93" s="3"/>
    </row>
    <row r="94" spans="5:113" ht="8.1" customHeight="1">
      <c r="E94" s="421"/>
      <c r="F94" s="422"/>
      <c r="G94" s="197"/>
      <c r="H94" s="198"/>
      <c r="I94" s="198"/>
      <c r="J94" s="198"/>
      <c r="K94" s="198"/>
      <c r="L94" s="199"/>
      <c r="M94" s="353"/>
      <c r="N94" s="297"/>
      <c r="O94" s="297"/>
      <c r="P94" s="297"/>
      <c r="Q94" s="297"/>
      <c r="R94" s="297"/>
      <c r="S94" s="297"/>
      <c r="T94" s="297"/>
      <c r="U94" s="297"/>
      <c r="V94" s="297"/>
      <c r="W94" s="298"/>
      <c r="X94" s="233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5"/>
      <c r="AK94" s="233"/>
      <c r="AL94" s="234"/>
      <c r="AM94" s="234"/>
      <c r="AN94" s="234"/>
      <c r="AO94" s="234"/>
      <c r="AP94" s="234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4"/>
      <c r="BC94" s="234"/>
      <c r="BD94" s="234"/>
      <c r="BE94" s="234"/>
      <c r="BF94" s="234"/>
      <c r="BG94" s="235"/>
      <c r="BH94" s="143"/>
      <c r="BI94" s="144"/>
      <c r="BJ94" s="144"/>
      <c r="BK94" s="144"/>
      <c r="BL94" s="144"/>
      <c r="BM94" s="144"/>
      <c r="BN94" s="205"/>
      <c r="BO94" s="205"/>
      <c r="BP94" s="205"/>
      <c r="BQ94" s="205"/>
      <c r="BR94" s="205"/>
      <c r="BS94" s="229"/>
      <c r="BT94" s="229"/>
      <c r="BU94" s="229"/>
      <c r="BV94" s="125"/>
      <c r="BW94" s="390"/>
      <c r="BX94" s="391"/>
      <c r="BY94" s="391"/>
      <c r="BZ94" s="391"/>
      <c r="CA94" s="392"/>
      <c r="CB94" s="137"/>
      <c r="CC94" s="138"/>
      <c r="CD94" s="138"/>
      <c r="CE94" s="138"/>
      <c r="CF94" s="172"/>
      <c r="CG94" s="137"/>
      <c r="CH94" s="138"/>
      <c r="CI94" s="138"/>
      <c r="CJ94" s="138"/>
      <c r="CK94" s="139"/>
      <c r="CL94" s="211"/>
      <c r="CM94" s="211"/>
      <c r="CN94" s="211"/>
      <c r="CO94" s="211"/>
      <c r="CP94" s="3"/>
      <c r="CQ94" s="3"/>
      <c r="CR94" s="3"/>
      <c r="CS94" s="8"/>
      <c r="CT94" s="3"/>
      <c r="CU94" s="3"/>
      <c r="CV94" s="3"/>
      <c r="CW94" s="3"/>
      <c r="CX94" s="3"/>
      <c r="CY94" s="3"/>
      <c r="CZ94" s="3"/>
    </row>
    <row r="95" spans="5:113" ht="8.1" customHeight="1">
      <c r="E95" s="421"/>
      <c r="F95" s="422"/>
      <c r="G95" s="197"/>
      <c r="H95" s="198"/>
      <c r="I95" s="198"/>
      <c r="J95" s="198"/>
      <c r="K95" s="198"/>
      <c r="L95" s="199"/>
      <c r="M95" s="353"/>
      <c r="N95" s="297"/>
      <c r="O95" s="297"/>
      <c r="P95" s="297"/>
      <c r="Q95" s="297"/>
      <c r="R95" s="297"/>
      <c r="S95" s="297"/>
      <c r="T95" s="297"/>
      <c r="U95" s="297"/>
      <c r="V95" s="297"/>
      <c r="W95" s="298"/>
      <c r="X95" s="233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5"/>
      <c r="AK95" s="233"/>
      <c r="AL95" s="234"/>
      <c r="AM95" s="234"/>
      <c r="AN95" s="234"/>
      <c r="AO95" s="234"/>
      <c r="AP95" s="234"/>
      <c r="AQ95" s="234"/>
      <c r="AR95" s="234"/>
      <c r="AS95" s="234"/>
      <c r="AT95" s="234"/>
      <c r="AU95" s="234"/>
      <c r="AV95" s="234"/>
      <c r="AW95" s="234"/>
      <c r="AX95" s="234"/>
      <c r="AY95" s="234"/>
      <c r="AZ95" s="234"/>
      <c r="BA95" s="234"/>
      <c r="BB95" s="234"/>
      <c r="BC95" s="234"/>
      <c r="BD95" s="234"/>
      <c r="BE95" s="234"/>
      <c r="BF95" s="234"/>
      <c r="BG95" s="235"/>
      <c r="BH95" s="126"/>
      <c r="BI95" s="38"/>
      <c r="BJ95" s="38"/>
      <c r="BK95" s="38"/>
      <c r="BL95" s="38"/>
      <c r="BM95" s="38"/>
      <c r="BN95" s="81"/>
      <c r="BO95" s="81"/>
      <c r="BP95" s="81"/>
      <c r="BQ95" s="81"/>
      <c r="BR95" s="81"/>
      <c r="BS95" s="127"/>
      <c r="BT95" s="127"/>
      <c r="BU95" s="127"/>
      <c r="BV95" s="89"/>
      <c r="BW95" s="390"/>
      <c r="BX95" s="391"/>
      <c r="BY95" s="391"/>
      <c r="BZ95" s="391"/>
      <c r="CA95" s="392"/>
      <c r="CB95" s="137"/>
      <c r="CC95" s="138"/>
      <c r="CD95" s="138"/>
      <c r="CE95" s="138"/>
      <c r="CF95" s="172"/>
      <c r="CG95" s="137"/>
      <c r="CH95" s="138"/>
      <c r="CI95" s="138"/>
      <c r="CJ95" s="138"/>
      <c r="CK95" s="139"/>
      <c r="CL95" s="211"/>
      <c r="CM95" s="211"/>
      <c r="CN95" s="211"/>
      <c r="CO95" s="211"/>
      <c r="CP95" s="3"/>
      <c r="CQ95" s="3"/>
      <c r="CR95" s="3"/>
      <c r="CS95" s="8"/>
      <c r="CT95" s="8"/>
      <c r="CU95" s="3"/>
      <c r="CV95" s="3"/>
      <c r="CW95" s="3"/>
      <c r="CX95" s="3"/>
      <c r="CY95" s="3"/>
      <c r="CZ95" s="3"/>
    </row>
    <row r="96" spans="5:113" ht="8.1" customHeight="1">
      <c r="E96" s="421"/>
      <c r="F96" s="422"/>
      <c r="G96" s="197"/>
      <c r="H96" s="198"/>
      <c r="I96" s="198"/>
      <c r="J96" s="198"/>
      <c r="K96" s="198"/>
      <c r="L96" s="199"/>
      <c r="M96" s="353"/>
      <c r="N96" s="297"/>
      <c r="O96" s="297"/>
      <c r="P96" s="297"/>
      <c r="Q96" s="297"/>
      <c r="R96" s="297"/>
      <c r="S96" s="297"/>
      <c r="T96" s="297"/>
      <c r="U96" s="297"/>
      <c r="V96" s="297"/>
      <c r="W96" s="298"/>
      <c r="X96" s="233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5"/>
      <c r="AK96" s="233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5"/>
      <c r="BH96" s="143" t="s">
        <v>136</v>
      </c>
      <c r="BI96" s="144"/>
      <c r="BJ96" s="144"/>
      <c r="BK96" s="144"/>
      <c r="BL96" s="144"/>
      <c r="BM96" s="144"/>
      <c r="BN96" s="204"/>
      <c r="BO96" s="204"/>
      <c r="BP96" s="204"/>
      <c r="BQ96" s="204"/>
      <c r="BR96" s="204"/>
      <c r="BS96" s="229" t="s">
        <v>95</v>
      </c>
      <c r="BT96" s="229"/>
      <c r="BU96" s="229"/>
      <c r="BV96" s="55"/>
      <c r="BW96" s="390"/>
      <c r="BX96" s="391"/>
      <c r="BY96" s="391"/>
      <c r="BZ96" s="391"/>
      <c r="CA96" s="392"/>
      <c r="CB96" s="137"/>
      <c r="CC96" s="138"/>
      <c r="CD96" s="138"/>
      <c r="CE96" s="138"/>
      <c r="CF96" s="172"/>
      <c r="CG96" s="137"/>
      <c r="CH96" s="138"/>
      <c r="CI96" s="138"/>
      <c r="CJ96" s="138"/>
      <c r="CK96" s="139"/>
      <c r="CL96" s="211"/>
      <c r="CM96" s="211"/>
      <c r="CN96" s="211"/>
      <c r="CO96" s="211"/>
      <c r="CP96" s="8"/>
      <c r="CQ96" s="8"/>
      <c r="CR96" s="8"/>
      <c r="CS96" s="8"/>
      <c r="CT96" s="8"/>
      <c r="CU96" s="3"/>
      <c r="CV96" s="3"/>
      <c r="CW96" s="3"/>
      <c r="CX96" s="3"/>
      <c r="CY96" s="3"/>
      <c r="CZ96" s="3"/>
    </row>
    <row r="97" spans="5:104" ht="8.1" customHeight="1">
      <c r="E97" s="421"/>
      <c r="F97" s="422"/>
      <c r="G97" s="197"/>
      <c r="H97" s="198"/>
      <c r="I97" s="198"/>
      <c r="J97" s="198"/>
      <c r="K97" s="198"/>
      <c r="L97" s="199"/>
      <c r="M97" s="353"/>
      <c r="N97" s="297"/>
      <c r="O97" s="297"/>
      <c r="P97" s="297"/>
      <c r="Q97" s="297"/>
      <c r="R97" s="297"/>
      <c r="S97" s="297"/>
      <c r="T97" s="297"/>
      <c r="U97" s="297"/>
      <c r="V97" s="297"/>
      <c r="W97" s="298"/>
      <c r="X97" s="233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5"/>
      <c r="AK97" s="56"/>
      <c r="AL97" s="144" t="s">
        <v>137</v>
      </c>
      <c r="AM97" s="144"/>
      <c r="AN97" s="144"/>
      <c r="AO97" s="144"/>
      <c r="AP97" s="144"/>
      <c r="AQ97" s="144"/>
      <c r="AR97" s="382"/>
      <c r="AS97" s="382"/>
      <c r="AT97" s="382"/>
      <c r="AU97" s="382"/>
      <c r="AV97" s="382"/>
      <c r="AW97" s="382"/>
      <c r="AX97" s="382"/>
      <c r="AY97" s="382"/>
      <c r="AZ97" s="382"/>
      <c r="BA97" s="382"/>
      <c r="BB97" s="411" t="s">
        <v>95</v>
      </c>
      <c r="BC97" s="412"/>
      <c r="BD97" s="412"/>
      <c r="BE97" s="412"/>
      <c r="BF97" s="35"/>
      <c r="BG97" s="57"/>
      <c r="BH97" s="143"/>
      <c r="BI97" s="144"/>
      <c r="BJ97" s="144"/>
      <c r="BK97" s="144"/>
      <c r="BL97" s="144"/>
      <c r="BM97" s="144"/>
      <c r="BN97" s="205"/>
      <c r="BO97" s="205"/>
      <c r="BP97" s="205"/>
      <c r="BQ97" s="205"/>
      <c r="BR97" s="205"/>
      <c r="BS97" s="229"/>
      <c r="BT97" s="229"/>
      <c r="BU97" s="229"/>
      <c r="BV97" s="55"/>
      <c r="BW97" s="390"/>
      <c r="BX97" s="391"/>
      <c r="BY97" s="391"/>
      <c r="BZ97" s="391"/>
      <c r="CA97" s="392"/>
      <c r="CB97" s="137"/>
      <c r="CC97" s="138"/>
      <c r="CD97" s="138"/>
      <c r="CE97" s="138"/>
      <c r="CF97" s="172"/>
      <c r="CG97" s="137"/>
      <c r="CH97" s="138"/>
      <c r="CI97" s="138"/>
      <c r="CJ97" s="138"/>
      <c r="CK97" s="139"/>
      <c r="CL97" s="211"/>
      <c r="CM97" s="211"/>
      <c r="CN97" s="211"/>
      <c r="CO97" s="211"/>
      <c r="CP97" s="8"/>
      <c r="CQ97" s="8"/>
      <c r="CR97" s="8"/>
      <c r="CS97" s="3"/>
      <c r="CT97" s="8"/>
      <c r="CU97" s="3"/>
      <c r="CV97" s="3"/>
      <c r="CW97" s="3"/>
      <c r="CX97" s="3"/>
      <c r="CY97" s="3"/>
      <c r="CZ97" s="3"/>
    </row>
    <row r="98" spans="5:104" ht="8.1" customHeight="1">
      <c r="E98" s="421"/>
      <c r="F98" s="422"/>
      <c r="G98" s="197"/>
      <c r="H98" s="198"/>
      <c r="I98" s="198"/>
      <c r="J98" s="198"/>
      <c r="K98" s="198"/>
      <c r="L98" s="199"/>
      <c r="M98" s="353"/>
      <c r="N98" s="297"/>
      <c r="O98" s="297"/>
      <c r="P98" s="297"/>
      <c r="Q98" s="297"/>
      <c r="R98" s="297"/>
      <c r="S98" s="297"/>
      <c r="T98" s="297"/>
      <c r="U98" s="297"/>
      <c r="V98" s="297"/>
      <c r="W98" s="298"/>
      <c r="X98" s="233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5"/>
      <c r="AK98" s="56"/>
      <c r="AL98" s="144"/>
      <c r="AM98" s="144"/>
      <c r="AN98" s="144"/>
      <c r="AO98" s="144"/>
      <c r="AP98" s="144"/>
      <c r="AQ98" s="144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412"/>
      <c r="BC98" s="412"/>
      <c r="BD98" s="412"/>
      <c r="BE98" s="412"/>
      <c r="BF98" s="39"/>
      <c r="BG98" s="57"/>
      <c r="BH98" s="88"/>
      <c r="BI98" s="55"/>
      <c r="BJ98" s="55"/>
      <c r="BK98" s="55"/>
      <c r="BL98" s="55"/>
      <c r="BM98" s="55"/>
      <c r="BN98" s="203"/>
      <c r="BO98" s="203"/>
      <c r="BP98" s="203"/>
      <c r="BQ98" s="203"/>
      <c r="BR98" s="203"/>
      <c r="BS98" s="55"/>
      <c r="BT98" s="55"/>
      <c r="BU98" s="55"/>
      <c r="BV98" s="55"/>
      <c r="BW98" s="390"/>
      <c r="BX98" s="391"/>
      <c r="BY98" s="391"/>
      <c r="BZ98" s="391"/>
      <c r="CA98" s="392"/>
      <c r="CB98" s="137"/>
      <c r="CC98" s="138"/>
      <c r="CD98" s="138"/>
      <c r="CE98" s="138"/>
      <c r="CF98" s="172"/>
      <c r="CG98" s="137"/>
      <c r="CH98" s="138"/>
      <c r="CI98" s="138"/>
      <c r="CJ98" s="138"/>
      <c r="CK98" s="139"/>
      <c r="CL98" s="211"/>
      <c r="CM98" s="211"/>
      <c r="CN98" s="211"/>
      <c r="CO98" s="211"/>
      <c r="CP98" s="3"/>
      <c r="CQ98" s="3"/>
      <c r="CR98" s="3"/>
      <c r="CS98" s="3"/>
      <c r="CT98" s="3"/>
      <c r="CU98" s="3"/>
      <c r="CV98" s="8"/>
      <c r="CW98" s="8"/>
      <c r="CX98" s="8"/>
      <c r="CY98" s="8"/>
      <c r="CZ98" s="8"/>
    </row>
    <row r="99" spans="5:104" ht="8.1" customHeight="1">
      <c r="E99" s="423"/>
      <c r="F99" s="424"/>
      <c r="G99" s="416"/>
      <c r="H99" s="417"/>
      <c r="I99" s="417"/>
      <c r="J99" s="417"/>
      <c r="K99" s="417"/>
      <c r="L99" s="418"/>
      <c r="M99" s="354"/>
      <c r="N99" s="355"/>
      <c r="O99" s="355"/>
      <c r="P99" s="355"/>
      <c r="Q99" s="355"/>
      <c r="R99" s="355"/>
      <c r="S99" s="355"/>
      <c r="T99" s="355"/>
      <c r="U99" s="355"/>
      <c r="V99" s="355"/>
      <c r="W99" s="356"/>
      <c r="X99" s="250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2"/>
      <c r="AK99" s="56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57"/>
      <c r="BH99" s="126"/>
      <c r="BI99" s="38"/>
      <c r="BJ99" s="38"/>
      <c r="BK99" s="38"/>
      <c r="BL99" s="38"/>
      <c r="BM99" s="38"/>
      <c r="BN99" s="128"/>
      <c r="BO99" s="128"/>
      <c r="BP99" s="128"/>
      <c r="BQ99" s="128"/>
      <c r="BR99" s="128"/>
      <c r="BS99" s="128"/>
      <c r="BT99" s="38"/>
      <c r="BU99" s="38"/>
      <c r="BV99" s="89"/>
      <c r="BW99" s="393"/>
      <c r="BX99" s="394"/>
      <c r="BY99" s="394"/>
      <c r="BZ99" s="394"/>
      <c r="CA99" s="395"/>
      <c r="CB99" s="140"/>
      <c r="CC99" s="141"/>
      <c r="CD99" s="141"/>
      <c r="CE99" s="141"/>
      <c r="CF99" s="238"/>
      <c r="CG99" s="140"/>
      <c r="CH99" s="141"/>
      <c r="CI99" s="141"/>
      <c r="CJ99" s="141"/>
      <c r="CK99" s="142"/>
      <c r="CL99" s="211"/>
      <c r="CM99" s="211"/>
      <c r="CN99" s="211"/>
      <c r="CO99" s="211"/>
      <c r="CP99" s="3"/>
      <c r="CQ99" s="3"/>
      <c r="CR99" s="3"/>
      <c r="CS99" s="3"/>
      <c r="CT99" s="3"/>
      <c r="CU99" s="8"/>
      <c r="CV99" s="8"/>
      <c r="CW99" s="8"/>
      <c r="CX99" s="8"/>
      <c r="CY99" s="8"/>
      <c r="CZ99" s="8"/>
    </row>
    <row r="100" spans="5:104" ht="8.1" customHeight="1">
      <c r="E100" s="269" t="s">
        <v>61</v>
      </c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270"/>
      <c r="BE100" s="270"/>
      <c r="BF100" s="270"/>
      <c r="BG100" s="270"/>
      <c r="BH100" s="270"/>
      <c r="BI100" s="270"/>
      <c r="BJ100" s="270"/>
      <c r="BK100" s="270"/>
      <c r="BL100" s="270"/>
      <c r="BM100" s="270"/>
      <c r="BN100" s="270"/>
      <c r="BO100" s="270"/>
      <c r="BP100" s="270"/>
      <c r="BQ100" s="270"/>
      <c r="BR100" s="270"/>
      <c r="BS100" s="270"/>
      <c r="BT100" s="270"/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70"/>
      <c r="CE100" s="270"/>
      <c r="CF100" s="270"/>
      <c r="CG100" s="270"/>
      <c r="CH100" s="270"/>
      <c r="CI100" s="270"/>
      <c r="CJ100" s="270"/>
      <c r="CK100" s="271"/>
      <c r="CL100" s="2"/>
      <c r="CM100" s="3"/>
      <c r="CN100" s="3"/>
      <c r="CO100" s="3"/>
      <c r="CP100" s="3"/>
      <c r="CQ100" s="3"/>
      <c r="CR100" s="3"/>
      <c r="CS100" s="3"/>
      <c r="CT100" s="3"/>
      <c r="CU100" s="8"/>
      <c r="CV100" s="3"/>
      <c r="CW100" s="3"/>
      <c r="CX100" s="3"/>
      <c r="CY100" s="3"/>
      <c r="CZ100" s="3"/>
    </row>
    <row r="101" spans="5:104" ht="8.1" customHeight="1">
      <c r="E101" s="233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5"/>
      <c r="CL101" s="11"/>
      <c r="CM101" s="11"/>
      <c r="CN101" s="11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</row>
    <row r="102" spans="5:104" ht="5.45" customHeight="1">
      <c r="E102" s="233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  <c r="AP102" s="234"/>
      <c r="AQ102" s="234"/>
      <c r="AR102" s="234"/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5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</row>
    <row r="103" spans="5:104" ht="5.45" customHeight="1">
      <c r="E103" s="250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2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</row>
    <row r="104" spans="5:104" ht="5.45" customHeight="1">
      <c r="E104" s="343" t="s">
        <v>54</v>
      </c>
      <c r="F104" s="343"/>
      <c r="G104" s="343"/>
      <c r="H104" s="343"/>
      <c r="I104" s="343"/>
      <c r="J104" s="343"/>
      <c r="K104" s="343"/>
      <c r="L104" s="343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30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</row>
    <row r="105" spans="5:104" ht="5.45" customHeight="1">
      <c r="E105" s="415"/>
      <c r="F105" s="415"/>
      <c r="G105" s="415"/>
      <c r="H105" s="415"/>
      <c r="I105" s="415"/>
      <c r="J105" s="415"/>
      <c r="K105" s="415"/>
      <c r="L105" s="415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30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</row>
    <row r="106" spans="5:104" ht="5.45" customHeight="1">
      <c r="E106" s="415"/>
      <c r="F106" s="415"/>
      <c r="G106" s="415"/>
      <c r="H106" s="415"/>
      <c r="I106" s="415"/>
      <c r="J106" s="415"/>
      <c r="K106" s="415"/>
      <c r="L106" s="415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30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</row>
    <row r="107" spans="5:104" ht="5.45" customHeight="1">
      <c r="E107" s="330" t="s">
        <v>55</v>
      </c>
      <c r="F107" s="330"/>
      <c r="G107" s="330"/>
      <c r="H107" s="342" t="s">
        <v>0</v>
      </c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4"/>
      <c r="X107" s="330" t="s">
        <v>1</v>
      </c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 t="s">
        <v>56</v>
      </c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330"/>
      <c r="BD107" s="330"/>
      <c r="BE107" s="330"/>
      <c r="BF107" s="330"/>
      <c r="BG107" s="330"/>
      <c r="BH107" s="330" t="s">
        <v>57</v>
      </c>
      <c r="BI107" s="330"/>
      <c r="BJ107" s="330"/>
      <c r="BK107" s="330"/>
      <c r="BL107" s="330"/>
      <c r="BM107" s="330"/>
      <c r="BN107" s="330"/>
      <c r="BO107" s="330"/>
      <c r="BP107" s="330"/>
      <c r="BQ107" s="330"/>
      <c r="BR107" s="330"/>
      <c r="BS107" s="330"/>
      <c r="BT107" s="330"/>
      <c r="BU107" s="330"/>
      <c r="BV107" s="330"/>
      <c r="BW107" s="330"/>
      <c r="BX107" s="330"/>
      <c r="BY107" s="330"/>
      <c r="BZ107" s="330"/>
      <c r="CA107" s="330"/>
      <c r="CB107" s="330"/>
      <c r="CC107" s="330"/>
      <c r="CD107" s="331" t="s">
        <v>59</v>
      </c>
      <c r="CE107" s="332"/>
      <c r="CF107" s="332"/>
      <c r="CG107" s="332"/>
      <c r="CH107" s="332"/>
      <c r="CI107" s="332"/>
      <c r="CJ107" s="332"/>
      <c r="CK107" s="33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</row>
    <row r="108" spans="5:104" ht="5.45" customHeight="1">
      <c r="E108" s="330"/>
      <c r="F108" s="330"/>
      <c r="G108" s="330"/>
      <c r="H108" s="325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326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  <c r="BB108" s="330"/>
      <c r="BC108" s="330"/>
      <c r="BD108" s="330"/>
      <c r="BE108" s="330"/>
      <c r="BF108" s="330"/>
      <c r="BG108" s="330"/>
      <c r="BH108" s="330"/>
      <c r="BI108" s="330"/>
      <c r="BJ108" s="330"/>
      <c r="BK108" s="330"/>
      <c r="BL108" s="330"/>
      <c r="BM108" s="330"/>
      <c r="BN108" s="330"/>
      <c r="BO108" s="330"/>
      <c r="BP108" s="330"/>
      <c r="BQ108" s="330"/>
      <c r="BR108" s="330"/>
      <c r="BS108" s="330"/>
      <c r="BT108" s="330"/>
      <c r="BU108" s="330"/>
      <c r="BV108" s="330"/>
      <c r="BW108" s="330"/>
      <c r="BX108" s="330"/>
      <c r="BY108" s="330"/>
      <c r="BZ108" s="330"/>
      <c r="CA108" s="330"/>
      <c r="CB108" s="330"/>
      <c r="CC108" s="330"/>
      <c r="CD108" s="246"/>
      <c r="CE108" s="247"/>
      <c r="CF108" s="247"/>
      <c r="CG108" s="247"/>
      <c r="CH108" s="247"/>
      <c r="CI108" s="247"/>
      <c r="CJ108" s="247"/>
      <c r="CK108" s="267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</row>
    <row r="109" spans="5:104" ht="5.45" customHeight="1">
      <c r="E109" s="330"/>
      <c r="F109" s="330"/>
      <c r="G109" s="330"/>
      <c r="H109" s="325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326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0"/>
      <c r="AY109" s="330"/>
      <c r="AZ109" s="330"/>
      <c r="BA109" s="330"/>
      <c r="BB109" s="330"/>
      <c r="BC109" s="330"/>
      <c r="BD109" s="330"/>
      <c r="BE109" s="330"/>
      <c r="BF109" s="330"/>
      <c r="BG109" s="330"/>
      <c r="BH109" s="330"/>
      <c r="BI109" s="330"/>
      <c r="BJ109" s="330"/>
      <c r="BK109" s="330"/>
      <c r="BL109" s="330"/>
      <c r="BM109" s="330"/>
      <c r="BN109" s="330"/>
      <c r="BO109" s="330"/>
      <c r="BP109" s="330"/>
      <c r="BQ109" s="330"/>
      <c r="BR109" s="330"/>
      <c r="BS109" s="330"/>
      <c r="BT109" s="330"/>
      <c r="BU109" s="330"/>
      <c r="BV109" s="330"/>
      <c r="BW109" s="330"/>
      <c r="BX109" s="330"/>
      <c r="BY109" s="330"/>
      <c r="BZ109" s="330"/>
      <c r="CA109" s="330"/>
      <c r="CB109" s="330"/>
      <c r="CC109" s="330"/>
      <c r="CD109" s="246" t="s">
        <v>58</v>
      </c>
      <c r="CE109" s="247"/>
      <c r="CF109" s="247"/>
      <c r="CG109" s="247"/>
      <c r="CH109" s="247"/>
      <c r="CI109" s="247"/>
      <c r="CJ109" s="247"/>
      <c r="CK109" s="267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</row>
    <row r="110" spans="5:104" ht="5.45" customHeight="1">
      <c r="E110" s="330"/>
      <c r="F110" s="330"/>
      <c r="G110" s="330"/>
      <c r="H110" s="327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328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0"/>
      <c r="BB110" s="330"/>
      <c r="BC110" s="330"/>
      <c r="BD110" s="330"/>
      <c r="BE110" s="330"/>
      <c r="BF110" s="330"/>
      <c r="BG110" s="330"/>
      <c r="BH110" s="330"/>
      <c r="BI110" s="330"/>
      <c r="BJ110" s="330"/>
      <c r="BK110" s="330"/>
      <c r="BL110" s="330"/>
      <c r="BM110" s="330"/>
      <c r="BN110" s="330"/>
      <c r="BO110" s="330"/>
      <c r="BP110" s="330"/>
      <c r="BQ110" s="330"/>
      <c r="BR110" s="330"/>
      <c r="BS110" s="330"/>
      <c r="BT110" s="330"/>
      <c r="BU110" s="330"/>
      <c r="BV110" s="330"/>
      <c r="BW110" s="330"/>
      <c r="BX110" s="330"/>
      <c r="BY110" s="330"/>
      <c r="BZ110" s="330"/>
      <c r="CA110" s="330"/>
      <c r="CB110" s="330"/>
      <c r="CC110" s="330"/>
      <c r="CD110" s="248"/>
      <c r="CE110" s="249"/>
      <c r="CF110" s="249"/>
      <c r="CG110" s="249"/>
      <c r="CH110" s="249"/>
      <c r="CI110" s="249"/>
      <c r="CJ110" s="249"/>
      <c r="CK110" s="268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</row>
    <row r="111" spans="5:104" ht="5.45" customHeight="1">
      <c r="E111" s="341"/>
      <c r="F111" s="341"/>
      <c r="G111" s="341"/>
      <c r="H111" s="498"/>
      <c r="I111" s="499"/>
      <c r="J111" s="499"/>
      <c r="K111" s="499"/>
      <c r="L111" s="499"/>
      <c r="M111" s="499"/>
      <c r="N111" s="499"/>
      <c r="O111" s="499"/>
      <c r="P111" s="499"/>
      <c r="Q111" s="499"/>
      <c r="R111" s="499"/>
      <c r="S111" s="499"/>
      <c r="T111" s="499"/>
      <c r="U111" s="499"/>
      <c r="V111" s="499"/>
      <c r="W111" s="50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41"/>
      <c r="AL111" s="341"/>
      <c r="AM111" s="341"/>
      <c r="AN111" s="341"/>
      <c r="AO111" s="341"/>
      <c r="AP111" s="341"/>
      <c r="AQ111" s="341"/>
      <c r="AR111" s="341"/>
      <c r="AS111" s="341"/>
      <c r="AT111" s="341"/>
      <c r="AU111" s="341"/>
      <c r="AV111" s="341"/>
      <c r="AW111" s="341"/>
      <c r="AX111" s="341"/>
      <c r="AY111" s="341"/>
      <c r="AZ111" s="341"/>
      <c r="BA111" s="341"/>
      <c r="BB111" s="341"/>
      <c r="BC111" s="341"/>
      <c r="BD111" s="341"/>
      <c r="BE111" s="341"/>
      <c r="BF111" s="341"/>
      <c r="BG111" s="341"/>
      <c r="BH111" s="341"/>
      <c r="BI111" s="341"/>
      <c r="BJ111" s="341"/>
      <c r="BK111" s="341"/>
      <c r="BL111" s="341"/>
      <c r="BM111" s="341"/>
      <c r="BN111" s="341"/>
      <c r="BO111" s="341"/>
      <c r="BP111" s="341"/>
      <c r="BQ111" s="341"/>
      <c r="BR111" s="341"/>
      <c r="BS111" s="341"/>
      <c r="BT111" s="341"/>
      <c r="BU111" s="341"/>
      <c r="BV111" s="341"/>
      <c r="BW111" s="341"/>
      <c r="BX111" s="341"/>
      <c r="BY111" s="341"/>
      <c r="BZ111" s="341"/>
      <c r="CA111" s="341"/>
      <c r="CB111" s="341"/>
      <c r="CC111" s="341"/>
      <c r="CD111" s="341"/>
      <c r="CE111" s="341"/>
      <c r="CF111" s="341"/>
      <c r="CG111" s="341"/>
      <c r="CH111" s="341"/>
      <c r="CI111" s="341"/>
      <c r="CJ111" s="341"/>
      <c r="CK111" s="341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</row>
    <row r="112" spans="5:104" ht="5.45" customHeight="1">
      <c r="E112" s="341"/>
      <c r="F112" s="341"/>
      <c r="G112" s="341"/>
      <c r="H112" s="501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3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41"/>
      <c r="AL112" s="341"/>
      <c r="AM112" s="341"/>
      <c r="AN112" s="341"/>
      <c r="AO112" s="341"/>
      <c r="AP112" s="341"/>
      <c r="AQ112" s="341"/>
      <c r="AR112" s="341"/>
      <c r="AS112" s="341"/>
      <c r="AT112" s="341"/>
      <c r="AU112" s="341"/>
      <c r="AV112" s="341"/>
      <c r="AW112" s="341"/>
      <c r="AX112" s="341"/>
      <c r="AY112" s="341"/>
      <c r="AZ112" s="341"/>
      <c r="BA112" s="341"/>
      <c r="BB112" s="341"/>
      <c r="BC112" s="341"/>
      <c r="BD112" s="341"/>
      <c r="BE112" s="341"/>
      <c r="BF112" s="341"/>
      <c r="BG112" s="341"/>
      <c r="BH112" s="341"/>
      <c r="BI112" s="341"/>
      <c r="BJ112" s="341"/>
      <c r="BK112" s="341"/>
      <c r="BL112" s="341"/>
      <c r="BM112" s="341"/>
      <c r="BN112" s="341"/>
      <c r="BO112" s="341"/>
      <c r="BP112" s="341"/>
      <c r="BQ112" s="341"/>
      <c r="BR112" s="341"/>
      <c r="BS112" s="341"/>
      <c r="BT112" s="341"/>
      <c r="BU112" s="341"/>
      <c r="BV112" s="341"/>
      <c r="BW112" s="341"/>
      <c r="BX112" s="341"/>
      <c r="BY112" s="341"/>
      <c r="BZ112" s="341"/>
      <c r="CA112" s="341"/>
      <c r="CB112" s="341"/>
      <c r="CC112" s="341"/>
      <c r="CD112" s="341"/>
      <c r="CE112" s="341"/>
      <c r="CF112" s="341"/>
      <c r="CG112" s="341"/>
      <c r="CH112" s="341"/>
      <c r="CI112" s="341"/>
      <c r="CJ112" s="341"/>
      <c r="CK112" s="341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5:104" ht="5.45" customHeight="1">
      <c r="E113" s="341"/>
      <c r="F113" s="341"/>
      <c r="G113" s="341"/>
      <c r="H113" s="504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6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41"/>
      <c r="AL113" s="341"/>
      <c r="AM113" s="341"/>
      <c r="AN113" s="341"/>
      <c r="AO113" s="341"/>
      <c r="AP113" s="341"/>
      <c r="AQ113" s="341"/>
      <c r="AR113" s="341"/>
      <c r="AS113" s="341"/>
      <c r="AT113" s="341"/>
      <c r="AU113" s="341"/>
      <c r="AV113" s="341"/>
      <c r="AW113" s="341"/>
      <c r="AX113" s="341"/>
      <c r="AY113" s="341"/>
      <c r="AZ113" s="341"/>
      <c r="BA113" s="341"/>
      <c r="BB113" s="341"/>
      <c r="BC113" s="341"/>
      <c r="BD113" s="341"/>
      <c r="BE113" s="341"/>
      <c r="BF113" s="341"/>
      <c r="BG113" s="341"/>
      <c r="BH113" s="341"/>
      <c r="BI113" s="341"/>
      <c r="BJ113" s="341"/>
      <c r="BK113" s="341"/>
      <c r="BL113" s="341"/>
      <c r="BM113" s="341"/>
      <c r="BN113" s="341"/>
      <c r="BO113" s="341"/>
      <c r="BP113" s="341"/>
      <c r="BQ113" s="341"/>
      <c r="BR113" s="341"/>
      <c r="BS113" s="341"/>
      <c r="BT113" s="341"/>
      <c r="BU113" s="341"/>
      <c r="BV113" s="341"/>
      <c r="BW113" s="341"/>
      <c r="BX113" s="341"/>
      <c r="BY113" s="341"/>
      <c r="BZ113" s="341"/>
      <c r="CA113" s="341"/>
      <c r="CB113" s="341"/>
      <c r="CC113" s="341"/>
      <c r="CD113" s="341"/>
      <c r="CE113" s="341"/>
      <c r="CF113" s="341"/>
      <c r="CG113" s="341"/>
      <c r="CH113" s="341"/>
      <c r="CI113" s="341"/>
      <c r="CJ113" s="341"/>
      <c r="CK113" s="341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5:104" ht="5.45" customHeight="1">
      <c r="E114" s="341"/>
      <c r="F114" s="341"/>
      <c r="G114" s="341"/>
      <c r="H114" s="498"/>
      <c r="I114" s="499"/>
      <c r="J114" s="499"/>
      <c r="K114" s="499"/>
      <c r="L114" s="499"/>
      <c r="M114" s="499"/>
      <c r="N114" s="499"/>
      <c r="O114" s="499"/>
      <c r="P114" s="499"/>
      <c r="Q114" s="499"/>
      <c r="R114" s="499"/>
      <c r="S114" s="499"/>
      <c r="T114" s="499"/>
      <c r="U114" s="499"/>
      <c r="V114" s="499"/>
      <c r="W114" s="50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41"/>
      <c r="AL114" s="341"/>
      <c r="AM114" s="341"/>
      <c r="AN114" s="341"/>
      <c r="AO114" s="341"/>
      <c r="AP114" s="341"/>
      <c r="AQ114" s="341"/>
      <c r="AR114" s="341"/>
      <c r="AS114" s="341"/>
      <c r="AT114" s="341"/>
      <c r="AU114" s="341"/>
      <c r="AV114" s="341"/>
      <c r="AW114" s="341"/>
      <c r="AX114" s="341"/>
      <c r="AY114" s="341"/>
      <c r="AZ114" s="341"/>
      <c r="BA114" s="341"/>
      <c r="BB114" s="341"/>
      <c r="BC114" s="341"/>
      <c r="BD114" s="341"/>
      <c r="BE114" s="341"/>
      <c r="BF114" s="341"/>
      <c r="BG114" s="341"/>
      <c r="BH114" s="341"/>
      <c r="BI114" s="341"/>
      <c r="BJ114" s="341"/>
      <c r="BK114" s="341"/>
      <c r="BL114" s="341"/>
      <c r="BM114" s="341"/>
      <c r="BN114" s="341"/>
      <c r="BO114" s="341"/>
      <c r="BP114" s="341"/>
      <c r="BQ114" s="341"/>
      <c r="BR114" s="341"/>
      <c r="BS114" s="341"/>
      <c r="BT114" s="341"/>
      <c r="BU114" s="341"/>
      <c r="BV114" s="341"/>
      <c r="BW114" s="341"/>
      <c r="BX114" s="341"/>
      <c r="BY114" s="341"/>
      <c r="BZ114" s="341"/>
      <c r="CA114" s="341"/>
      <c r="CB114" s="341"/>
      <c r="CC114" s="341"/>
      <c r="CD114" s="341"/>
      <c r="CE114" s="341"/>
      <c r="CF114" s="341"/>
      <c r="CG114" s="341"/>
      <c r="CH114" s="341"/>
      <c r="CI114" s="341"/>
      <c r="CJ114" s="341"/>
      <c r="CK114" s="341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</row>
    <row r="115" spans="5:104" ht="5.45" customHeight="1">
      <c r="E115" s="341"/>
      <c r="F115" s="341"/>
      <c r="G115" s="341"/>
      <c r="H115" s="501"/>
      <c r="I115" s="502"/>
      <c r="J115" s="502"/>
      <c r="K115" s="502"/>
      <c r="L115" s="502"/>
      <c r="M115" s="502"/>
      <c r="N115" s="502"/>
      <c r="O115" s="502"/>
      <c r="P115" s="502"/>
      <c r="Q115" s="502"/>
      <c r="R115" s="502"/>
      <c r="S115" s="502"/>
      <c r="T115" s="502"/>
      <c r="U115" s="502"/>
      <c r="V115" s="502"/>
      <c r="W115" s="503"/>
      <c r="X115" s="320"/>
      <c r="Y115" s="320"/>
      <c r="Z115" s="320"/>
      <c r="AA115" s="320"/>
      <c r="AB115" s="320"/>
      <c r="AC115" s="320"/>
      <c r="AD115" s="320"/>
      <c r="AE115" s="320"/>
      <c r="AF115" s="320"/>
      <c r="AG115" s="320"/>
      <c r="AH115" s="320"/>
      <c r="AI115" s="320"/>
      <c r="AJ115" s="320"/>
      <c r="AK115" s="341"/>
      <c r="AL115" s="341"/>
      <c r="AM115" s="341"/>
      <c r="AN115" s="341"/>
      <c r="AO115" s="341"/>
      <c r="AP115" s="341"/>
      <c r="AQ115" s="341"/>
      <c r="AR115" s="341"/>
      <c r="AS115" s="341"/>
      <c r="AT115" s="341"/>
      <c r="AU115" s="341"/>
      <c r="AV115" s="341"/>
      <c r="AW115" s="341"/>
      <c r="AX115" s="341"/>
      <c r="AY115" s="341"/>
      <c r="AZ115" s="341"/>
      <c r="BA115" s="341"/>
      <c r="BB115" s="341"/>
      <c r="BC115" s="341"/>
      <c r="BD115" s="341"/>
      <c r="BE115" s="341"/>
      <c r="BF115" s="341"/>
      <c r="BG115" s="341"/>
      <c r="BH115" s="341"/>
      <c r="BI115" s="341"/>
      <c r="BJ115" s="341"/>
      <c r="BK115" s="341"/>
      <c r="BL115" s="341"/>
      <c r="BM115" s="341"/>
      <c r="BN115" s="341"/>
      <c r="BO115" s="341"/>
      <c r="BP115" s="341"/>
      <c r="BQ115" s="341"/>
      <c r="BR115" s="341"/>
      <c r="BS115" s="341"/>
      <c r="BT115" s="341"/>
      <c r="BU115" s="341"/>
      <c r="BV115" s="341"/>
      <c r="BW115" s="341"/>
      <c r="BX115" s="341"/>
      <c r="BY115" s="341"/>
      <c r="BZ115" s="341"/>
      <c r="CA115" s="341"/>
      <c r="CB115" s="341"/>
      <c r="CC115" s="341"/>
      <c r="CD115" s="341"/>
      <c r="CE115" s="341"/>
      <c r="CF115" s="341"/>
      <c r="CG115" s="341"/>
      <c r="CH115" s="341"/>
      <c r="CI115" s="341"/>
      <c r="CJ115" s="341"/>
      <c r="CK115" s="341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</row>
    <row r="116" spans="5:104" ht="5.45" customHeight="1">
      <c r="E116" s="341"/>
      <c r="F116" s="341"/>
      <c r="G116" s="341"/>
      <c r="H116" s="504"/>
      <c r="I116" s="505"/>
      <c r="J116" s="505"/>
      <c r="K116" s="505"/>
      <c r="L116" s="505"/>
      <c r="M116" s="505"/>
      <c r="N116" s="505"/>
      <c r="O116" s="505"/>
      <c r="P116" s="505"/>
      <c r="Q116" s="505"/>
      <c r="R116" s="505"/>
      <c r="S116" s="505"/>
      <c r="T116" s="505"/>
      <c r="U116" s="505"/>
      <c r="V116" s="505"/>
      <c r="W116" s="506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41"/>
      <c r="AL116" s="341"/>
      <c r="AM116" s="341"/>
      <c r="AN116" s="341"/>
      <c r="AO116" s="341"/>
      <c r="AP116" s="341"/>
      <c r="AQ116" s="341"/>
      <c r="AR116" s="341"/>
      <c r="AS116" s="341"/>
      <c r="AT116" s="341"/>
      <c r="AU116" s="341"/>
      <c r="AV116" s="341"/>
      <c r="AW116" s="341"/>
      <c r="AX116" s="341"/>
      <c r="AY116" s="341"/>
      <c r="AZ116" s="341"/>
      <c r="BA116" s="341"/>
      <c r="BB116" s="341"/>
      <c r="BC116" s="341"/>
      <c r="BD116" s="341"/>
      <c r="BE116" s="341"/>
      <c r="BF116" s="341"/>
      <c r="BG116" s="341"/>
      <c r="BH116" s="341"/>
      <c r="BI116" s="341"/>
      <c r="BJ116" s="341"/>
      <c r="BK116" s="341"/>
      <c r="BL116" s="341"/>
      <c r="BM116" s="341"/>
      <c r="BN116" s="341"/>
      <c r="BO116" s="341"/>
      <c r="BP116" s="341"/>
      <c r="BQ116" s="341"/>
      <c r="BR116" s="341"/>
      <c r="BS116" s="341"/>
      <c r="BT116" s="341"/>
      <c r="BU116" s="341"/>
      <c r="BV116" s="341"/>
      <c r="BW116" s="341"/>
      <c r="BX116" s="341"/>
      <c r="BY116" s="341"/>
      <c r="BZ116" s="341"/>
      <c r="CA116" s="341"/>
      <c r="CB116" s="341"/>
      <c r="CC116" s="341"/>
      <c r="CD116" s="341"/>
      <c r="CE116" s="341"/>
      <c r="CF116" s="341"/>
      <c r="CG116" s="341"/>
      <c r="CH116" s="341"/>
      <c r="CI116" s="341"/>
      <c r="CJ116" s="341"/>
      <c r="CK116" s="341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</row>
    <row r="117" spans="5:104" ht="5.45" customHeight="1">
      <c r="E117" s="341"/>
      <c r="F117" s="341"/>
      <c r="G117" s="341"/>
      <c r="H117" s="498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499"/>
      <c r="V117" s="499"/>
      <c r="W117" s="50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41"/>
      <c r="AL117" s="341"/>
      <c r="AM117" s="341"/>
      <c r="AN117" s="341"/>
      <c r="AO117" s="341"/>
      <c r="AP117" s="341"/>
      <c r="AQ117" s="341"/>
      <c r="AR117" s="341"/>
      <c r="AS117" s="341"/>
      <c r="AT117" s="341"/>
      <c r="AU117" s="341"/>
      <c r="AV117" s="341"/>
      <c r="AW117" s="341"/>
      <c r="AX117" s="341"/>
      <c r="AY117" s="341"/>
      <c r="AZ117" s="341"/>
      <c r="BA117" s="341"/>
      <c r="BB117" s="341"/>
      <c r="BC117" s="341"/>
      <c r="BD117" s="341"/>
      <c r="BE117" s="341"/>
      <c r="BF117" s="341"/>
      <c r="BG117" s="341"/>
      <c r="BH117" s="341"/>
      <c r="BI117" s="341"/>
      <c r="BJ117" s="341"/>
      <c r="BK117" s="341"/>
      <c r="BL117" s="341"/>
      <c r="BM117" s="341"/>
      <c r="BN117" s="341"/>
      <c r="BO117" s="341"/>
      <c r="BP117" s="341"/>
      <c r="BQ117" s="341"/>
      <c r="BR117" s="341"/>
      <c r="BS117" s="341"/>
      <c r="BT117" s="341"/>
      <c r="BU117" s="341"/>
      <c r="BV117" s="341"/>
      <c r="BW117" s="341"/>
      <c r="BX117" s="341"/>
      <c r="BY117" s="341"/>
      <c r="BZ117" s="341"/>
      <c r="CA117" s="341"/>
      <c r="CB117" s="341"/>
      <c r="CC117" s="341"/>
      <c r="CD117" s="341"/>
      <c r="CE117" s="341"/>
      <c r="CF117" s="341"/>
      <c r="CG117" s="341"/>
      <c r="CH117" s="341"/>
      <c r="CI117" s="341"/>
      <c r="CJ117" s="341"/>
      <c r="CK117" s="341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</row>
    <row r="118" spans="5:104" ht="5.45" customHeight="1">
      <c r="E118" s="341"/>
      <c r="F118" s="341"/>
      <c r="G118" s="341"/>
      <c r="H118" s="501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3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41"/>
      <c r="AL118" s="341"/>
      <c r="AM118" s="341"/>
      <c r="AN118" s="341"/>
      <c r="AO118" s="341"/>
      <c r="AP118" s="341"/>
      <c r="AQ118" s="341"/>
      <c r="AR118" s="341"/>
      <c r="AS118" s="341"/>
      <c r="AT118" s="341"/>
      <c r="AU118" s="341"/>
      <c r="AV118" s="341"/>
      <c r="AW118" s="341"/>
      <c r="AX118" s="341"/>
      <c r="AY118" s="341"/>
      <c r="AZ118" s="341"/>
      <c r="BA118" s="341"/>
      <c r="BB118" s="341"/>
      <c r="BC118" s="341"/>
      <c r="BD118" s="341"/>
      <c r="BE118" s="341"/>
      <c r="BF118" s="341"/>
      <c r="BG118" s="341"/>
      <c r="BH118" s="341"/>
      <c r="BI118" s="341"/>
      <c r="BJ118" s="341"/>
      <c r="BK118" s="341"/>
      <c r="BL118" s="341"/>
      <c r="BM118" s="341"/>
      <c r="BN118" s="341"/>
      <c r="BO118" s="341"/>
      <c r="BP118" s="341"/>
      <c r="BQ118" s="341"/>
      <c r="BR118" s="341"/>
      <c r="BS118" s="341"/>
      <c r="BT118" s="341"/>
      <c r="BU118" s="341"/>
      <c r="BV118" s="341"/>
      <c r="BW118" s="341"/>
      <c r="BX118" s="341"/>
      <c r="BY118" s="341"/>
      <c r="BZ118" s="341"/>
      <c r="CA118" s="341"/>
      <c r="CB118" s="341"/>
      <c r="CC118" s="341"/>
      <c r="CD118" s="341"/>
      <c r="CE118" s="341"/>
      <c r="CF118" s="341"/>
      <c r="CG118" s="341"/>
      <c r="CH118" s="341"/>
      <c r="CI118" s="341"/>
      <c r="CJ118" s="341"/>
      <c r="CK118" s="341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</row>
    <row r="119" spans="5:104" ht="5.45" customHeight="1">
      <c r="E119" s="341"/>
      <c r="F119" s="341"/>
      <c r="G119" s="341"/>
      <c r="H119" s="504"/>
      <c r="I119" s="505"/>
      <c r="J119" s="505"/>
      <c r="K119" s="505"/>
      <c r="L119" s="505"/>
      <c r="M119" s="505"/>
      <c r="N119" s="505"/>
      <c r="O119" s="505"/>
      <c r="P119" s="505"/>
      <c r="Q119" s="505"/>
      <c r="R119" s="505"/>
      <c r="S119" s="505"/>
      <c r="T119" s="505"/>
      <c r="U119" s="505"/>
      <c r="V119" s="505"/>
      <c r="W119" s="506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41"/>
      <c r="AL119" s="341"/>
      <c r="AM119" s="341"/>
      <c r="AN119" s="341"/>
      <c r="AO119" s="341"/>
      <c r="AP119" s="341"/>
      <c r="AQ119" s="341"/>
      <c r="AR119" s="341"/>
      <c r="AS119" s="341"/>
      <c r="AT119" s="341"/>
      <c r="AU119" s="341"/>
      <c r="AV119" s="341"/>
      <c r="AW119" s="341"/>
      <c r="AX119" s="341"/>
      <c r="AY119" s="341"/>
      <c r="AZ119" s="341"/>
      <c r="BA119" s="341"/>
      <c r="BB119" s="341"/>
      <c r="BC119" s="341"/>
      <c r="BD119" s="341"/>
      <c r="BE119" s="341"/>
      <c r="BF119" s="341"/>
      <c r="BG119" s="341"/>
      <c r="BH119" s="341"/>
      <c r="BI119" s="341"/>
      <c r="BJ119" s="341"/>
      <c r="BK119" s="341"/>
      <c r="BL119" s="341"/>
      <c r="BM119" s="341"/>
      <c r="BN119" s="341"/>
      <c r="BO119" s="341"/>
      <c r="BP119" s="341"/>
      <c r="BQ119" s="341"/>
      <c r="BR119" s="341"/>
      <c r="BS119" s="341"/>
      <c r="BT119" s="341"/>
      <c r="BU119" s="341"/>
      <c r="BV119" s="341"/>
      <c r="BW119" s="341"/>
      <c r="BX119" s="341"/>
      <c r="BY119" s="341"/>
      <c r="BZ119" s="341"/>
      <c r="CA119" s="341"/>
      <c r="CB119" s="341"/>
      <c r="CC119" s="341"/>
      <c r="CD119" s="341"/>
      <c r="CE119" s="341"/>
      <c r="CF119" s="341"/>
      <c r="CG119" s="341"/>
      <c r="CH119" s="341"/>
      <c r="CI119" s="341"/>
      <c r="CJ119" s="341"/>
      <c r="CK119" s="341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</row>
    <row r="120" spans="5:104" ht="5.45" customHeight="1">
      <c r="E120" s="341"/>
      <c r="F120" s="341"/>
      <c r="G120" s="341"/>
      <c r="H120" s="498"/>
      <c r="I120" s="499"/>
      <c r="J120" s="499"/>
      <c r="K120" s="499"/>
      <c r="L120" s="499"/>
      <c r="M120" s="499"/>
      <c r="N120" s="499"/>
      <c r="O120" s="499"/>
      <c r="P120" s="499"/>
      <c r="Q120" s="499"/>
      <c r="R120" s="499"/>
      <c r="S120" s="499"/>
      <c r="T120" s="499"/>
      <c r="U120" s="499"/>
      <c r="V120" s="499"/>
      <c r="W120" s="500"/>
      <c r="X120" s="320"/>
      <c r="Y120" s="320"/>
      <c r="Z120" s="320"/>
      <c r="AA120" s="320"/>
      <c r="AB120" s="320"/>
      <c r="AC120" s="320"/>
      <c r="AD120" s="320"/>
      <c r="AE120" s="320"/>
      <c r="AF120" s="320"/>
      <c r="AG120" s="320"/>
      <c r="AH120" s="320"/>
      <c r="AI120" s="320"/>
      <c r="AJ120" s="320"/>
      <c r="AK120" s="341"/>
      <c r="AL120" s="341"/>
      <c r="AM120" s="341"/>
      <c r="AN120" s="341"/>
      <c r="AO120" s="341"/>
      <c r="AP120" s="341"/>
      <c r="AQ120" s="341"/>
      <c r="AR120" s="341"/>
      <c r="AS120" s="341"/>
      <c r="AT120" s="341"/>
      <c r="AU120" s="341"/>
      <c r="AV120" s="341"/>
      <c r="AW120" s="341"/>
      <c r="AX120" s="341"/>
      <c r="AY120" s="341"/>
      <c r="AZ120" s="341"/>
      <c r="BA120" s="341"/>
      <c r="BB120" s="341"/>
      <c r="BC120" s="341"/>
      <c r="BD120" s="341"/>
      <c r="BE120" s="341"/>
      <c r="BF120" s="341"/>
      <c r="BG120" s="341"/>
      <c r="BH120" s="341"/>
      <c r="BI120" s="341"/>
      <c r="BJ120" s="341"/>
      <c r="BK120" s="341"/>
      <c r="BL120" s="341"/>
      <c r="BM120" s="341"/>
      <c r="BN120" s="341"/>
      <c r="BO120" s="341"/>
      <c r="BP120" s="341"/>
      <c r="BQ120" s="341"/>
      <c r="BR120" s="341"/>
      <c r="BS120" s="341"/>
      <c r="BT120" s="341"/>
      <c r="BU120" s="341"/>
      <c r="BV120" s="341"/>
      <c r="BW120" s="341"/>
      <c r="BX120" s="341"/>
      <c r="BY120" s="341"/>
      <c r="BZ120" s="341"/>
      <c r="CA120" s="341"/>
      <c r="CB120" s="341"/>
      <c r="CC120" s="341"/>
      <c r="CD120" s="341"/>
      <c r="CE120" s="341"/>
      <c r="CF120" s="341"/>
      <c r="CG120" s="341"/>
      <c r="CH120" s="341"/>
      <c r="CI120" s="341"/>
      <c r="CJ120" s="341"/>
      <c r="CK120" s="341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</row>
    <row r="121" spans="5:104" ht="5.45" customHeight="1">
      <c r="E121" s="341"/>
      <c r="F121" s="341"/>
      <c r="G121" s="341"/>
      <c r="H121" s="501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3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41"/>
      <c r="AL121" s="341"/>
      <c r="AM121" s="341"/>
      <c r="AN121" s="341"/>
      <c r="AO121" s="341"/>
      <c r="AP121" s="341"/>
      <c r="AQ121" s="341"/>
      <c r="AR121" s="341"/>
      <c r="AS121" s="341"/>
      <c r="AT121" s="341"/>
      <c r="AU121" s="341"/>
      <c r="AV121" s="341"/>
      <c r="AW121" s="341"/>
      <c r="AX121" s="341"/>
      <c r="AY121" s="341"/>
      <c r="AZ121" s="341"/>
      <c r="BA121" s="341"/>
      <c r="BB121" s="341"/>
      <c r="BC121" s="341"/>
      <c r="BD121" s="341"/>
      <c r="BE121" s="341"/>
      <c r="BF121" s="341"/>
      <c r="BG121" s="341"/>
      <c r="BH121" s="341"/>
      <c r="BI121" s="341"/>
      <c r="BJ121" s="341"/>
      <c r="BK121" s="341"/>
      <c r="BL121" s="341"/>
      <c r="BM121" s="341"/>
      <c r="BN121" s="341"/>
      <c r="BO121" s="341"/>
      <c r="BP121" s="341"/>
      <c r="BQ121" s="341"/>
      <c r="BR121" s="341"/>
      <c r="BS121" s="341"/>
      <c r="BT121" s="341"/>
      <c r="BU121" s="341"/>
      <c r="BV121" s="341"/>
      <c r="BW121" s="341"/>
      <c r="BX121" s="341"/>
      <c r="BY121" s="341"/>
      <c r="BZ121" s="341"/>
      <c r="CA121" s="341"/>
      <c r="CB121" s="341"/>
      <c r="CC121" s="341"/>
      <c r="CD121" s="341"/>
      <c r="CE121" s="341"/>
      <c r="CF121" s="341"/>
      <c r="CG121" s="341"/>
      <c r="CH121" s="341"/>
      <c r="CI121" s="341"/>
      <c r="CJ121" s="341"/>
      <c r="CK121" s="341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</row>
    <row r="122" spans="5:104" ht="5.45" customHeight="1">
      <c r="E122" s="341"/>
      <c r="F122" s="341"/>
      <c r="G122" s="341"/>
      <c r="H122" s="504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6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41"/>
      <c r="AL122" s="341"/>
      <c r="AM122" s="341"/>
      <c r="AN122" s="341"/>
      <c r="AO122" s="341"/>
      <c r="AP122" s="341"/>
      <c r="AQ122" s="341"/>
      <c r="AR122" s="341"/>
      <c r="AS122" s="341"/>
      <c r="AT122" s="341"/>
      <c r="AU122" s="341"/>
      <c r="AV122" s="341"/>
      <c r="AW122" s="341"/>
      <c r="AX122" s="341"/>
      <c r="AY122" s="341"/>
      <c r="AZ122" s="341"/>
      <c r="BA122" s="341"/>
      <c r="BB122" s="341"/>
      <c r="BC122" s="341"/>
      <c r="BD122" s="341"/>
      <c r="BE122" s="341"/>
      <c r="BF122" s="341"/>
      <c r="BG122" s="341"/>
      <c r="BH122" s="341"/>
      <c r="BI122" s="341"/>
      <c r="BJ122" s="341"/>
      <c r="BK122" s="341"/>
      <c r="BL122" s="341"/>
      <c r="BM122" s="341"/>
      <c r="BN122" s="341"/>
      <c r="BO122" s="341"/>
      <c r="BP122" s="341"/>
      <c r="BQ122" s="341"/>
      <c r="BR122" s="341"/>
      <c r="BS122" s="341"/>
      <c r="BT122" s="341"/>
      <c r="BU122" s="341"/>
      <c r="BV122" s="341"/>
      <c r="BW122" s="341"/>
      <c r="BX122" s="341"/>
      <c r="BY122" s="341"/>
      <c r="BZ122" s="341"/>
      <c r="CA122" s="341"/>
      <c r="CB122" s="341"/>
      <c r="CC122" s="341"/>
      <c r="CD122" s="341"/>
      <c r="CE122" s="341"/>
      <c r="CF122" s="341"/>
      <c r="CG122" s="341"/>
      <c r="CH122" s="341"/>
      <c r="CI122" s="341"/>
      <c r="CJ122" s="341"/>
      <c r="CK122" s="341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</row>
    <row r="123" spans="5:104" ht="5.45" customHeight="1"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</row>
    <row r="124" spans="5:104" ht="8.1" customHeight="1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</row>
    <row r="125" spans="5:104" ht="8.1" customHeight="1"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</row>
    <row r="126" spans="5:104" ht="8.1" customHeight="1"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11"/>
      <c r="CM126" s="11"/>
      <c r="CN126" s="11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</row>
    <row r="127" spans="5:104" ht="8.1" customHeight="1"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</row>
    <row r="128" spans="5:104" ht="8.1" customHeight="1"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</row>
    <row r="129" spans="5:104" ht="8.1" customHeight="1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</row>
    <row r="130" spans="5:104" ht="8.1" customHeight="1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</row>
    <row r="131" spans="5:104" ht="5.45" customHeight="1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</row>
    <row r="132" spans="5:104" ht="5.45" customHeight="1"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30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</row>
    <row r="133" spans="5:104" ht="5.45" customHeight="1"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30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</row>
    <row r="134" spans="5:104" ht="5.45" customHeight="1"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30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</row>
    <row r="135" spans="5:104" ht="5.45" customHeight="1"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30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</row>
    <row r="136" spans="5:104" ht="5.45" customHeight="1"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30"/>
      <c r="CL136" s="11"/>
      <c r="CM136" s="11"/>
      <c r="CN136" s="11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</row>
    <row r="137" spans="5:104" ht="5.45" customHeight="1"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30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</row>
    <row r="138" spans="5:104" ht="5.45" customHeight="1"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30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</row>
    <row r="139" spans="5:104" ht="5.45" customHeight="1"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30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</row>
    <row r="140" spans="5:104" ht="5.45" customHeight="1"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30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</row>
    <row r="141" spans="5:104" ht="5.45" customHeight="1"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29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30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</row>
    <row r="142" spans="5:104" ht="5.45" customHeight="1"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30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</row>
    <row r="143" spans="5:104" ht="5.45" customHeight="1"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30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</row>
    <row r="144" spans="5:104" ht="5.45" customHeight="1"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30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</row>
    <row r="145" spans="5:104" ht="5.45" customHeight="1"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30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</row>
    <row r="146" spans="5:104" ht="5.45" customHeight="1"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30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</row>
    <row r="147" spans="5:104" ht="5.45" customHeight="1"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30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</row>
    <row r="148" spans="5:104" ht="8.1" customHeight="1"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30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</row>
    <row r="149" spans="5:104" ht="8.1" customHeight="1"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</row>
    <row r="150" spans="5:104" ht="8.1" customHeight="1"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29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3"/>
      <c r="CM150" s="3"/>
      <c r="CN150" s="3"/>
      <c r="CO150" s="3"/>
      <c r="CP150" s="3"/>
      <c r="CQ150" s="3"/>
      <c r="CR150" s="3"/>
      <c r="CT150" s="3"/>
      <c r="CU150" s="3"/>
      <c r="CV150" s="3"/>
      <c r="CW150" s="3"/>
      <c r="CX150" s="3"/>
      <c r="CY150" s="3"/>
      <c r="CZ150" s="3"/>
    </row>
    <row r="151" spans="5:104" ht="8.1" customHeight="1"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3"/>
      <c r="CM151" s="3"/>
      <c r="CN151" s="3"/>
      <c r="CO151" s="3"/>
      <c r="CP151" s="3"/>
      <c r="CQ151" s="3"/>
      <c r="CR151" s="3"/>
      <c r="CU151" s="3"/>
      <c r="CV151" s="3"/>
      <c r="CW151" s="3"/>
      <c r="CX151" s="3"/>
      <c r="CY151" s="3"/>
      <c r="CZ151" s="3"/>
    </row>
    <row r="152" spans="5:104" ht="8.1" customHeight="1"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29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U152" s="3"/>
      <c r="CV152" s="3"/>
      <c r="CW152" s="3"/>
      <c r="CX152" s="3"/>
      <c r="CY152" s="3"/>
      <c r="CZ152" s="3"/>
    </row>
    <row r="153" spans="5:104" ht="8.1" customHeight="1"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U153" s="3"/>
      <c r="CV153" s="3"/>
      <c r="CW153" s="3"/>
      <c r="CX153" s="3"/>
      <c r="CY153" s="3"/>
      <c r="CZ153" s="3"/>
    </row>
    <row r="154" spans="5:104" ht="8.1" customHeight="1"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29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U154" s="3"/>
    </row>
    <row r="155" spans="5:104" ht="8.1" customHeight="1"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</row>
    <row r="156" spans="5:104" ht="8.1" customHeight="1"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</row>
    <row r="157" spans="5:104" ht="8.1" customHeight="1"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</row>
    <row r="158" spans="5:104" ht="8.1" customHeight="1"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</row>
    <row r="159" spans="5:104" ht="8.1" customHeight="1"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</row>
    <row r="160" spans="5:104" ht="8.1" customHeight="1"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</row>
    <row r="161" spans="5:89" ht="8.1" customHeight="1"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</row>
    <row r="162" spans="5:89" ht="8.1" customHeight="1"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</row>
    <row r="163" spans="5:89" ht="8.1" customHeight="1"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29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</row>
    <row r="164" spans="5:89" ht="8.1" customHeight="1"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  <c r="BY164" s="129"/>
      <c r="BZ164" s="129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</row>
    <row r="165" spans="5:89" ht="8.1" customHeight="1"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9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</row>
    <row r="166" spans="5:89" ht="8.1" customHeight="1"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</row>
    <row r="167" spans="5:89" ht="8.1" customHeight="1"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</row>
    <row r="168" spans="5:89" ht="8.1" customHeight="1"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</row>
    <row r="169" spans="5:89" ht="8.1" customHeight="1"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</row>
    <row r="170" spans="5:89" ht="8.1" customHeight="1"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129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</row>
    <row r="171" spans="5:89" ht="8.1" customHeight="1"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29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</row>
    <row r="172" spans="5:89" ht="8.1" customHeight="1"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29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</row>
    <row r="173" spans="5:89" ht="8.1" customHeight="1"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</row>
    <row r="174" spans="5:89" ht="8.1" customHeight="1"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</row>
    <row r="175" spans="5:89" ht="8.1" customHeight="1"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</row>
    <row r="176" spans="5:89" ht="8.1" customHeight="1"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</row>
    <row r="177" spans="5:89" ht="8.1" customHeight="1"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</row>
    <row r="178" spans="5:89" ht="8.1" customHeight="1"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</row>
    <row r="179" spans="5:89" ht="8.1" customHeight="1"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</row>
    <row r="180" spans="5:89" ht="8.1" customHeight="1"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29"/>
      <c r="BN180" s="129"/>
      <c r="BO180" s="129"/>
      <c r="BP180" s="129"/>
      <c r="BQ180" s="129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</row>
    <row r="181" spans="5:89" ht="8.1" customHeight="1"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29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</row>
    <row r="182" spans="5:89" ht="8.1" customHeight="1"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29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</row>
    <row r="183" spans="5:89" ht="8.1" customHeight="1"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29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</row>
    <row r="184" spans="5:89" ht="8.1" customHeight="1"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</row>
    <row r="185" spans="5:89" ht="8.1" customHeight="1"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29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</row>
    <row r="186" spans="5:89" ht="8.1" customHeight="1"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29"/>
      <c r="BZ186" s="129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</row>
    <row r="187" spans="5:89" ht="8.1" customHeight="1"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29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</row>
    <row r="188" spans="5:89" ht="8.1" customHeight="1"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</row>
    <row r="189" spans="5:89" ht="8.1" customHeight="1"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</row>
    <row r="190" spans="5:89" ht="8.1" customHeight="1"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29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</row>
    <row r="191" spans="5:89" ht="8.1" customHeight="1"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29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</row>
    <row r="192" spans="5:89" ht="8.1" customHeight="1"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29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</row>
    <row r="193" spans="5:89" ht="8.1" customHeight="1"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29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</row>
    <row r="194" spans="5:89" ht="8.1" customHeight="1"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29"/>
      <c r="BZ194" s="129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</row>
    <row r="195" spans="5:89" ht="8.1" customHeight="1"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29"/>
      <c r="BZ195" s="129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</row>
    <row r="196" spans="5:89" ht="8.1" customHeight="1"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29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</row>
    <row r="197" spans="5:89" ht="8.1" customHeight="1"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29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</row>
    <row r="198" spans="5:89" ht="8.1" customHeight="1"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29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</row>
    <row r="199" spans="5:89" ht="8.1" customHeight="1"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129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</row>
    <row r="200" spans="5:89" ht="8.1" customHeight="1"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</row>
    <row r="201" spans="5:89" ht="8.1" customHeight="1"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29"/>
      <c r="BZ201" s="129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</row>
    <row r="202" spans="5:89" ht="8.1" customHeight="1"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29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</row>
    <row r="203" spans="5:89" ht="8.1" customHeight="1"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</row>
    <row r="204" spans="5:89" ht="8.1" customHeight="1"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</row>
    <row r="205" spans="5:89" ht="8.1" customHeight="1"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29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</row>
    <row r="206" spans="5:89" ht="8.1" customHeight="1"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29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</row>
    <row r="207" spans="5:89" ht="8.1" customHeight="1"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29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</row>
    <row r="208" spans="5:89" ht="8.1" customHeight="1"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29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</row>
    <row r="209" spans="5:89" ht="8.1" customHeight="1"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29"/>
      <c r="BZ209" s="129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</row>
    <row r="210" spans="5:89" ht="8.1" customHeight="1"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29"/>
      <c r="BZ210" s="129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</row>
    <row r="211" spans="5:89" ht="8.1" customHeight="1"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29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</row>
    <row r="212" spans="5:89" ht="8.1" customHeight="1"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29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</row>
    <row r="213" spans="5:89" ht="8.1" customHeight="1"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29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</row>
    <row r="214" spans="5:89" ht="8.1" customHeight="1"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29"/>
      <c r="BZ214" s="129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</row>
    <row r="215" spans="5:89" ht="8.1" customHeight="1"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29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</row>
    <row r="216" spans="5:89" ht="8.1" customHeight="1"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29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</row>
    <row r="217" spans="5:89" ht="8.1" customHeight="1"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29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</row>
    <row r="218" spans="5:89" ht="8.1" customHeight="1"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29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</row>
    <row r="219" spans="5:89" ht="8.1" customHeight="1"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29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</row>
    <row r="220" spans="5:89" ht="8.1" customHeight="1"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29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</row>
    <row r="221" spans="5:89" ht="8.1" customHeight="1"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29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</row>
    <row r="222" spans="5:89" ht="8.1" customHeight="1"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29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</row>
    <row r="223" spans="5:89" ht="8.1" customHeight="1"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29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</row>
    <row r="224" spans="5:89" ht="8.1" customHeight="1"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29"/>
      <c r="BZ224" s="129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</row>
    <row r="225" spans="5:89" ht="8.1" customHeight="1"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29"/>
      <c r="BZ225" s="129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</row>
    <row r="226" spans="5:89" ht="8.1" customHeight="1"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29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</row>
    <row r="227" spans="5:89" ht="8.1" customHeight="1"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29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</row>
    <row r="228" spans="5:89" ht="8.1" customHeight="1"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29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</row>
    <row r="229" spans="5:89" ht="8.1" customHeight="1"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29"/>
      <c r="BZ229" s="129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</row>
    <row r="230" spans="5:89" ht="8.1" customHeight="1"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29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</row>
    <row r="231" spans="5:89" ht="8.1" customHeight="1"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29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</row>
    <row r="232" spans="5:89" ht="8.1" customHeight="1"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29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</row>
    <row r="233" spans="5:89" ht="8.1" customHeight="1"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29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</row>
    <row r="234" spans="5:89" ht="8.1" customHeight="1"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29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</row>
    <row r="235" spans="5:89" ht="8.1" customHeight="1"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29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</row>
    <row r="236" spans="5:89" ht="8.1" customHeight="1"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29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</row>
    <row r="237" spans="5:89" ht="8.1" customHeight="1"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29"/>
      <c r="BZ237" s="129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</row>
    <row r="238" spans="5:89" ht="8.1" customHeight="1"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29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</row>
    <row r="239" spans="5:89" ht="8.1" customHeight="1"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29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</row>
    <row r="240" spans="5:89" ht="8.1" customHeight="1"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29"/>
      <c r="BZ240" s="129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</row>
    <row r="241" spans="5:89" ht="8.1" customHeight="1"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29"/>
      <c r="BZ241" s="129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</row>
    <row r="242" spans="5:89" ht="8.1" customHeight="1"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29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</row>
    <row r="243" spans="5:89" ht="8.1" customHeight="1"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29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</row>
    <row r="244" spans="5:89" ht="8.1" customHeight="1"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</row>
    <row r="245" spans="5:89" ht="8.1" customHeight="1"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  <c r="BK245" s="129"/>
      <c r="BL245" s="129"/>
      <c r="BM245" s="129"/>
      <c r="BN245" s="129"/>
      <c r="BO245" s="129"/>
      <c r="BP245" s="129"/>
      <c r="BQ245" s="129"/>
      <c r="BR245" s="129"/>
      <c r="BS245" s="129"/>
      <c r="BT245" s="129"/>
      <c r="BU245" s="129"/>
      <c r="BV245" s="129"/>
      <c r="BW245" s="129"/>
      <c r="BX245" s="129"/>
      <c r="BY245" s="129"/>
      <c r="BZ245" s="129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</row>
    <row r="246" spans="5:89" ht="8.1" customHeight="1"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129"/>
      <c r="BZ246" s="129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</row>
    <row r="247" spans="5:89" ht="8.1" customHeight="1"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29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</row>
    <row r="248" spans="5:89" ht="8.1" customHeight="1"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29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</row>
    <row r="249" spans="5:89" ht="8.1" customHeight="1"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29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</row>
    <row r="250" spans="5:89" ht="8.1" customHeight="1"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29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</row>
    <row r="251" spans="5:89" ht="8.1" customHeight="1"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29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</row>
    <row r="252" spans="5:89" ht="8.1" customHeight="1"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</row>
    <row r="253" spans="5:89" ht="8.1" customHeight="1"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29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</row>
    <row r="254" spans="5:89" ht="8.1" customHeight="1"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29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</row>
    <row r="255" spans="5:89" ht="8.1" customHeight="1"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  <c r="BK255" s="129"/>
      <c r="BL255" s="129"/>
      <c r="BM255" s="129"/>
      <c r="BN255" s="129"/>
      <c r="BO255" s="129"/>
      <c r="BP255" s="129"/>
      <c r="BQ255" s="129"/>
      <c r="BR255" s="129"/>
      <c r="BS255" s="129"/>
      <c r="BT255" s="129"/>
      <c r="BU255" s="129"/>
      <c r="BV255" s="129"/>
      <c r="BW255" s="129"/>
      <c r="BX255" s="129"/>
      <c r="BY255" s="129"/>
      <c r="BZ255" s="129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</row>
    <row r="256" spans="5:89" ht="8.1" customHeight="1"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  <c r="BK256" s="129"/>
      <c r="BL256" s="129"/>
      <c r="BM256" s="129"/>
      <c r="BN256" s="129"/>
      <c r="BO256" s="129"/>
      <c r="BP256" s="129"/>
      <c r="BQ256" s="129"/>
      <c r="BR256" s="129"/>
      <c r="BS256" s="129"/>
      <c r="BT256" s="129"/>
      <c r="BU256" s="129"/>
      <c r="BV256" s="129"/>
      <c r="BW256" s="129"/>
      <c r="BX256" s="129"/>
      <c r="BY256" s="129"/>
      <c r="BZ256" s="129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</row>
    <row r="257" spans="5:89" ht="8.1" customHeight="1"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29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</row>
    <row r="258" spans="5:89" ht="8.1" customHeight="1"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29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</row>
    <row r="259" spans="5:89" ht="8.1" customHeight="1"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29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</row>
    <row r="260" spans="5:89" ht="8.1" customHeight="1"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  <c r="BK260" s="129"/>
      <c r="BL260" s="129"/>
      <c r="BM260" s="129"/>
      <c r="BN260" s="129"/>
      <c r="BO260" s="129"/>
      <c r="BP260" s="129"/>
      <c r="BQ260" s="129"/>
      <c r="BR260" s="129"/>
      <c r="BS260" s="129"/>
      <c r="BT260" s="129"/>
      <c r="BU260" s="129"/>
      <c r="BV260" s="129"/>
      <c r="BW260" s="129"/>
      <c r="BX260" s="129"/>
      <c r="BY260" s="129"/>
      <c r="BZ260" s="129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</row>
    <row r="261" spans="5:89" ht="8.1" customHeight="1"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129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</row>
    <row r="262" spans="5:89" ht="8.1" customHeight="1"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29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</row>
    <row r="263" spans="5:89" ht="8.1" customHeight="1"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29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</row>
    <row r="264" spans="5:89" ht="8.1" customHeight="1"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29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</row>
    <row r="265" spans="5:89" ht="8.1" customHeight="1"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29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</row>
    <row r="266" spans="5:89" ht="8.1" customHeight="1"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29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</row>
    <row r="267" spans="5:89" ht="8.1" customHeight="1"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29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</row>
    <row r="268" spans="5:89" ht="8.1" customHeight="1"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29"/>
      <c r="BZ268" s="129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</row>
    <row r="269" spans="5:89" ht="8.1" customHeight="1"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</row>
    <row r="270" spans="5:89" ht="8.1" customHeight="1"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29"/>
      <c r="BZ270" s="129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</row>
    <row r="271" spans="5:89" ht="8.1" customHeight="1"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29"/>
      <c r="BZ271" s="129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</row>
    <row r="272" spans="5:89" ht="8.1" customHeight="1"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29"/>
      <c r="BZ272" s="129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</row>
    <row r="273" spans="5:89" ht="8.1" customHeight="1"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29"/>
      <c r="BZ273" s="129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</row>
    <row r="274" spans="5:89" ht="8.1" customHeight="1"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  <c r="BK274" s="129"/>
      <c r="BL274" s="129"/>
      <c r="BM274" s="129"/>
      <c r="BN274" s="129"/>
      <c r="BO274" s="129"/>
      <c r="BP274" s="129"/>
      <c r="BQ274" s="129"/>
      <c r="BR274" s="129"/>
      <c r="BS274" s="129"/>
      <c r="BT274" s="129"/>
      <c r="BU274" s="129"/>
      <c r="BV274" s="129"/>
      <c r="BW274" s="129"/>
      <c r="BX274" s="129"/>
      <c r="BY274" s="129"/>
      <c r="BZ274" s="129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</row>
    <row r="275" spans="5:89" ht="8.1" customHeight="1"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29"/>
      <c r="BZ275" s="129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</row>
    <row r="276" spans="5:89" ht="8.1" customHeight="1"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29"/>
      <c r="BZ276" s="129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</row>
    <row r="277" spans="5:89" ht="8.1" customHeight="1"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29"/>
      <c r="BZ277" s="129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</row>
    <row r="278" spans="5:89" ht="8.1" customHeight="1"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  <c r="BK278" s="129"/>
      <c r="BL278" s="129"/>
      <c r="BM278" s="129"/>
      <c r="BN278" s="129"/>
      <c r="BO278" s="129"/>
      <c r="BP278" s="129"/>
      <c r="BQ278" s="129"/>
      <c r="BR278" s="129"/>
      <c r="BS278" s="129"/>
      <c r="BT278" s="129"/>
      <c r="BU278" s="129"/>
      <c r="BV278" s="129"/>
      <c r="BW278" s="129"/>
      <c r="BX278" s="129"/>
      <c r="BY278" s="129"/>
      <c r="BZ278" s="129"/>
      <c r="CA278" s="129"/>
      <c r="CB278" s="129"/>
      <c r="CC278" s="129"/>
      <c r="CD278" s="129"/>
      <c r="CE278" s="129"/>
      <c r="CF278" s="129"/>
      <c r="CG278" s="129"/>
      <c r="CH278" s="129"/>
      <c r="CI278" s="129"/>
      <c r="CJ278" s="129"/>
      <c r="CK278" s="129"/>
    </row>
    <row r="279" spans="5:89" ht="8.1" customHeight="1"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  <c r="BK279" s="129"/>
      <c r="BL279" s="129"/>
      <c r="BM279" s="129"/>
      <c r="BN279" s="129"/>
      <c r="BO279" s="129"/>
      <c r="BP279" s="129"/>
      <c r="BQ279" s="129"/>
      <c r="BR279" s="129"/>
      <c r="BS279" s="129"/>
      <c r="BT279" s="129"/>
      <c r="BU279" s="129"/>
      <c r="BV279" s="129"/>
      <c r="BW279" s="129"/>
      <c r="BX279" s="129"/>
      <c r="BY279" s="129"/>
      <c r="BZ279" s="129"/>
      <c r="CA279" s="129"/>
      <c r="CB279" s="129"/>
      <c r="CC279" s="129"/>
      <c r="CD279" s="129"/>
      <c r="CE279" s="129"/>
      <c r="CF279" s="129"/>
      <c r="CG279" s="129"/>
      <c r="CH279" s="129"/>
      <c r="CI279" s="129"/>
      <c r="CJ279" s="129"/>
      <c r="CK279" s="129"/>
    </row>
    <row r="280" spans="5:89" ht="8.1" customHeight="1"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  <c r="BK280" s="129"/>
      <c r="BL280" s="129"/>
      <c r="BM280" s="129"/>
      <c r="BN280" s="129"/>
      <c r="BO280" s="129"/>
      <c r="BP280" s="129"/>
      <c r="BQ280" s="129"/>
      <c r="BR280" s="129"/>
      <c r="BS280" s="129"/>
      <c r="BT280" s="129"/>
      <c r="BU280" s="129"/>
      <c r="BV280" s="129"/>
      <c r="BW280" s="129"/>
      <c r="BX280" s="129"/>
      <c r="BY280" s="129"/>
      <c r="BZ280" s="129"/>
      <c r="CA280" s="129"/>
      <c r="CB280" s="129"/>
      <c r="CC280" s="129"/>
      <c r="CD280" s="129"/>
      <c r="CE280" s="129"/>
      <c r="CF280" s="129"/>
      <c r="CG280" s="129"/>
      <c r="CH280" s="129"/>
      <c r="CI280" s="129"/>
      <c r="CJ280" s="129"/>
      <c r="CK280" s="129"/>
    </row>
    <row r="281" spans="5:89" ht="8.1" customHeight="1"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  <c r="BK281" s="129"/>
      <c r="BL281" s="129"/>
      <c r="BM281" s="129"/>
      <c r="BN281" s="129"/>
      <c r="BO281" s="129"/>
      <c r="BP281" s="129"/>
      <c r="BQ281" s="129"/>
      <c r="BR281" s="129"/>
      <c r="BS281" s="129"/>
      <c r="BT281" s="129"/>
      <c r="BU281" s="129"/>
      <c r="BV281" s="129"/>
      <c r="BW281" s="129"/>
      <c r="BX281" s="129"/>
      <c r="BY281" s="129"/>
      <c r="BZ281" s="129"/>
      <c r="CA281" s="129"/>
      <c r="CB281" s="129"/>
      <c r="CC281" s="129"/>
      <c r="CD281" s="129"/>
      <c r="CE281" s="129"/>
      <c r="CF281" s="129"/>
      <c r="CG281" s="129"/>
      <c r="CH281" s="129"/>
      <c r="CI281" s="129"/>
      <c r="CJ281" s="129"/>
      <c r="CK281" s="129"/>
    </row>
    <row r="282" spans="5:89" ht="8.1" customHeight="1"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  <c r="AR282" s="129"/>
      <c r="AS282" s="129"/>
      <c r="AT282" s="129"/>
      <c r="AU282" s="129"/>
      <c r="AV282" s="129"/>
      <c r="AW282" s="129"/>
      <c r="AX282" s="129"/>
      <c r="AY282" s="129"/>
      <c r="AZ282" s="129"/>
      <c r="BA282" s="129"/>
      <c r="BB282" s="129"/>
      <c r="BC282" s="129"/>
      <c r="BD282" s="129"/>
      <c r="BE282" s="129"/>
      <c r="BF282" s="129"/>
      <c r="BG282" s="129"/>
      <c r="BH282" s="129"/>
      <c r="BI282" s="129"/>
      <c r="BJ282" s="129"/>
      <c r="BK282" s="129"/>
      <c r="BL282" s="129"/>
      <c r="BM282" s="129"/>
      <c r="BN282" s="129"/>
      <c r="BO282" s="129"/>
      <c r="BP282" s="129"/>
      <c r="BQ282" s="129"/>
      <c r="BR282" s="129"/>
      <c r="BS282" s="129"/>
      <c r="BT282" s="129"/>
      <c r="BU282" s="129"/>
      <c r="BV282" s="129"/>
      <c r="BW282" s="129"/>
      <c r="BX282" s="129"/>
      <c r="BY282" s="129"/>
      <c r="BZ282" s="129"/>
      <c r="CA282" s="129"/>
      <c r="CB282" s="129"/>
      <c r="CC282" s="129"/>
      <c r="CD282" s="129"/>
      <c r="CE282" s="129"/>
      <c r="CF282" s="129"/>
      <c r="CG282" s="129"/>
      <c r="CH282" s="129"/>
      <c r="CI282" s="129"/>
      <c r="CJ282" s="129"/>
      <c r="CK282" s="129"/>
    </row>
    <row r="283" spans="5:89" ht="8.1" customHeight="1"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  <c r="AR283" s="129"/>
      <c r="AS283" s="129"/>
      <c r="AT283" s="129"/>
      <c r="AU283" s="129"/>
      <c r="AV283" s="129"/>
      <c r="AW283" s="129"/>
      <c r="AX283" s="129"/>
      <c r="AY283" s="129"/>
      <c r="AZ283" s="129"/>
      <c r="BA283" s="129"/>
      <c r="BB283" s="129"/>
      <c r="BC283" s="129"/>
      <c r="BD283" s="129"/>
      <c r="BE283" s="129"/>
      <c r="BF283" s="129"/>
      <c r="BG283" s="129"/>
      <c r="BH283" s="129"/>
      <c r="BI283" s="129"/>
      <c r="BJ283" s="129"/>
      <c r="BK283" s="129"/>
      <c r="BL283" s="129"/>
      <c r="BM283" s="129"/>
      <c r="BN283" s="129"/>
      <c r="BO283" s="129"/>
      <c r="BP283" s="129"/>
      <c r="BQ283" s="129"/>
      <c r="BR283" s="129"/>
      <c r="BS283" s="129"/>
      <c r="BT283" s="129"/>
      <c r="BU283" s="129"/>
      <c r="BV283" s="129"/>
      <c r="BW283" s="129"/>
      <c r="BX283" s="129"/>
      <c r="BY283" s="129"/>
      <c r="BZ283" s="129"/>
      <c r="CA283" s="129"/>
      <c r="CB283" s="129"/>
      <c r="CC283" s="129"/>
      <c r="CD283" s="129"/>
      <c r="CE283" s="129"/>
      <c r="CF283" s="129"/>
      <c r="CG283" s="129"/>
      <c r="CH283" s="129"/>
      <c r="CI283" s="129"/>
      <c r="CJ283" s="129"/>
      <c r="CK283" s="129"/>
    </row>
    <row r="284" spans="5:89" ht="8.1" customHeight="1"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  <c r="AR284" s="129"/>
      <c r="AS284" s="129"/>
      <c r="AT284" s="129"/>
      <c r="AU284" s="129"/>
      <c r="AV284" s="129"/>
      <c r="AW284" s="129"/>
      <c r="AX284" s="129"/>
      <c r="AY284" s="129"/>
      <c r="AZ284" s="129"/>
      <c r="BA284" s="129"/>
      <c r="BB284" s="129"/>
      <c r="BC284" s="129"/>
      <c r="BD284" s="129"/>
      <c r="BE284" s="129"/>
      <c r="BF284" s="129"/>
      <c r="BG284" s="129"/>
      <c r="BH284" s="129"/>
      <c r="BI284" s="129"/>
      <c r="BJ284" s="129"/>
      <c r="BK284" s="129"/>
      <c r="BL284" s="129"/>
      <c r="BM284" s="129"/>
      <c r="BN284" s="129"/>
      <c r="BO284" s="129"/>
      <c r="BP284" s="129"/>
      <c r="BQ284" s="129"/>
      <c r="BR284" s="129"/>
      <c r="BS284" s="129"/>
      <c r="BT284" s="129"/>
      <c r="BU284" s="129"/>
      <c r="BV284" s="129"/>
      <c r="BW284" s="129"/>
      <c r="BX284" s="129"/>
      <c r="BY284" s="129"/>
      <c r="BZ284" s="129"/>
      <c r="CA284" s="129"/>
      <c r="CB284" s="129"/>
      <c r="CC284" s="129"/>
      <c r="CD284" s="129"/>
      <c r="CE284" s="129"/>
      <c r="CF284" s="129"/>
      <c r="CG284" s="129"/>
      <c r="CH284" s="129"/>
      <c r="CI284" s="129"/>
      <c r="CJ284" s="129"/>
      <c r="CK284" s="129"/>
    </row>
    <row r="285" spans="5:89" ht="8.1" customHeight="1"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  <c r="AR285" s="129"/>
      <c r="AS285" s="129"/>
      <c r="AT285" s="129"/>
      <c r="AU285" s="129"/>
      <c r="AV285" s="129"/>
      <c r="AW285" s="129"/>
      <c r="AX285" s="129"/>
      <c r="AY285" s="129"/>
      <c r="AZ285" s="129"/>
      <c r="BA285" s="129"/>
      <c r="BB285" s="129"/>
      <c r="BC285" s="129"/>
      <c r="BD285" s="129"/>
      <c r="BE285" s="129"/>
      <c r="BF285" s="129"/>
      <c r="BG285" s="129"/>
      <c r="BH285" s="129"/>
      <c r="BI285" s="129"/>
      <c r="BJ285" s="129"/>
      <c r="BK285" s="129"/>
      <c r="BL285" s="129"/>
      <c r="BM285" s="129"/>
      <c r="BN285" s="129"/>
      <c r="BO285" s="129"/>
      <c r="BP285" s="129"/>
      <c r="BQ285" s="129"/>
      <c r="BR285" s="129"/>
      <c r="BS285" s="129"/>
      <c r="BT285" s="129"/>
      <c r="BU285" s="129"/>
      <c r="BV285" s="129"/>
      <c r="BW285" s="129"/>
      <c r="BX285" s="129"/>
      <c r="BY285" s="129"/>
      <c r="BZ285" s="129"/>
      <c r="CA285" s="129"/>
      <c r="CB285" s="129"/>
      <c r="CC285" s="129"/>
      <c r="CD285" s="129"/>
      <c r="CE285" s="129"/>
      <c r="CF285" s="129"/>
      <c r="CG285" s="129"/>
      <c r="CH285" s="129"/>
      <c r="CI285" s="129"/>
      <c r="CJ285" s="129"/>
      <c r="CK285" s="129"/>
    </row>
    <row r="286" spans="5:89" ht="8.1" customHeight="1"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  <c r="AR286" s="129"/>
      <c r="AS286" s="129"/>
      <c r="AT286" s="129"/>
      <c r="AU286" s="129"/>
      <c r="AV286" s="129"/>
      <c r="AW286" s="129"/>
      <c r="AX286" s="129"/>
      <c r="AY286" s="129"/>
      <c r="AZ286" s="129"/>
      <c r="BA286" s="129"/>
      <c r="BB286" s="129"/>
      <c r="BC286" s="129"/>
      <c r="BD286" s="129"/>
      <c r="BE286" s="129"/>
      <c r="BF286" s="129"/>
      <c r="BG286" s="129"/>
      <c r="BH286" s="129"/>
      <c r="BI286" s="129"/>
      <c r="BJ286" s="129"/>
      <c r="BK286" s="129"/>
      <c r="BL286" s="129"/>
      <c r="BM286" s="129"/>
      <c r="BN286" s="129"/>
      <c r="BO286" s="129"/>
      <c r="BP286" s="129"/>
      <c r="BQ286" s="129"/>
      <c r="BR286" s="129"/>
      <c r="BS286" s="129"/>
      <c r="BT286" s="129"/>
      <c r="BU286" s="129"/>
      <c r="BV286" s="129"/>
      <c r="BW286" s="129"/>
      <c r="BX286" s="129"/>
      <c r="BY286" s="129"/>
      <c r="BZ286" s="129"/>
      <c r="CA286" s="129"/>
      <c r="CB286" s="129"/>
      <c r="CC286" s="129"/>
      <c r="CD286" s="129"/>
      <c r="CE286" s="129"/>
      <c r="CF286" s="129"/>
      <c r="CG286" s="129"/>
      <c r="CH286" s="129"/>
      <c r="CI286" s="129"/>
      <c r="CJ286" s="129"/>
      <c r="CK286" s="129"/>
    </row>
    <row r="287" spans="5:89" ht="8.1" customHeight="1"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  <c r="AR287" s="129"/>
      <c r="AS287" s="129"/>
      <c r="AT287" s="129"/>
      <c r="AU287" s="129"/>
      <c r="AV287" s="129"/>
      <c r="AW287" s="129"/>
      <c r="AX287" s="129"/>
      <c r="AY287" s="129"/>
      <c r="AZ287" s="129"/>
      <c r="BA287" s="129"/>
      <c r="BB287" s="129"/>
      <c r="BC287" s="129"/>
      <c r="BD287" s="129"/>
      <c r="BE287" s="129"/>
      <c r="BF287" s="129"/>
      <c r="BG287" s="129"/>
      <c r="BH287" s="129"/>
      <c r="BI287" s="129"/>
      <c r="BJ287" s="129"/>
      <c r="BK287" s="129"/>
      <c r="BL287" s="129"/>
      <c r="BM287" s="129"/>
      <c r="BN287" s="129"/>
      <c r="BO287" s="129"/>
      <c r="BP287" s="129"/>
      <c r="BQ287" s="129"/>
      <c r="BR287" s="129"/>
      <c r="BS287" s="129"/>
      <c r="BT287" s="129"/>
      <c r="BU287" s="129"/>
      <c r="BV287" s="129"/>
      <c r="BW287" s="129"/>
      <c r="BX287" s="129"/>
      <c r="BY287" s="129"/>
      <c r="BZ287" s="129"/>
      <c r="CA287" s="129"/>
      <c r="CB287" s="129"/>
      <c r="CC287" s="129"/>
      <c r="CD287" s="129"/>
      <c r="CE287" s="129"/>
      <c r="CF287" s="129"/>
      <c r="CG287" s="129"/>
      <c r="CH287" s="129"/>
      <c r="CI287" s="129"/>
      <c r="CJ287" s="129"/>
      <c r="CK287" s="129"/>
    </row>
    <row r="288" spans="5:89" ht="8.1" customHeight="1"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  <c r="AR288" s="129"/>
      <c r="AS288" s="129"/>
      <c r="AT288" s="129"/>
      <c r="AU288" s="129"/>
      <c r="AV288" s="129"/>
      <c r="AW288" s="129"/>
      <c r="AX288" s="129"/>
      <c r="AY288" s="129"/>
      <c r="AZ288" s="129"/>
      <c r="BA288" s="129"/>
      <c r="BB288" s="129"/>
      <c r="BC288" s="129"/>
      <c r="BD288" s="129"/>
      <c r="BE288" s="129"/>
      <c r="BF288" s="129"/>
      <c r="BG288" s="129"/>
      <c r="BH288" s="129"/>
      <c r="BI288" s="129"/>
      <c r="BJ288" s="129"/>
      <c r="BK288" s="129"/>
      <c r="BL288" s="129"/>
      <c r="BM288" s="129"/>
      <c r="BN288" s="129"/>
      <c r="BO288" s="129"/>
      <c r="BP288" s="129"/>
      <c r="BQ288" s="129"/>
      <c r="BR288" s="129"/>
      <c r="BS288" s="129"/>
      <c r="BT288" s="129"/>
      <c r="BU288" s="129"/>
      <c r="BV288" s="129"/>
      <c r="BW288" s="129"/>
      <c r="BX288" s="129"/>
      <c r="BY288" s="129"/>
      <c r="BZ288" s="129"/>
      <c r="CA288" s="129"/>
      <c r="CB288" s="129"/>
      <c r="CC288" s="129"/>
      <c r="CD288" s="129"/>
      <c r="CE288" s="129"/>
      <c r="CF288" s="129"/>
      <c r="CG288" s="129"/>
      <c r="CH288" s="129"/>
      <c r="CI288" s="129"/>
      <c r="CJ288" s="129"/>
      <c r="CK288" s="129"/>
    </row>
    <row r="289" spans="5:89" ht="8.1" customHeight="1"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  <c r="AR289" s="129"/>
      <c r="AS289" s="129"/>
      <c r="AT289" s="129"/>
      <c r="AU289" s="129"/>
      <c r="AV289" s="129"/>
      <c r="AW289" s="129"/>
      <c r="AX289" s="129"/>
      <c r="AY289" s="129"/>
      <c r="AZ289" s="129"/>
      <c r="BA289" s="129"/>
      <c r="BB289" s="129"/>
      <c r="BC289" s="129"/>
      <c r="BD289" s="129"/>
      <c r="BE289" s="129"/>
      <c r="BF289" s="129"/>
      <c r="BG289" s="129"/>
      <c r="BH289" s="129"/>
      <c r="BI289" s="129"/>
      <c r="BJ289" s="129"/>
      <c r="BK289" s="129"/>
      <c r="BL289" s="129"/>
      <c r="BM289" s="129"/>
      <c r="BN289" s="129"/>
      <c r="BO289" s="129"/>
      <c r="BP289" s="129"/>
      <c r="BQ289" s="129"/>
      <c r="BR289" s="129"/>
      <c r="BS289" s="129"/>
      <c r="BT289" s="129"/>
      <c r="BU289" s="129"/>
      <c r="BV289" s="129"/>
      <c r="BW289" s="129"/>
      <c r="BX289" s="129"/>
      <c r="BY289" s="129"/>
      <c r="BZ289" s="129"/>
      <c r="CA289" s="129"/>
      <c r="CB289" s="129"/>
      <c r="CC289" s="129"/>
      <c r="CD289" s="129"/>
      <c r="CE289" s="129"/>
      <c r="CF289" s="129"/>
      <c r="CG289" s="129"/>
      <c r="CH289" s="129"/>
      <c r="CI289" s="129"/>
      <c r="CJ289" s="129"/>
      <c r="CK289" s="129"/>
    </row>
    <row r="290" spans="5:89" ht="8.1" customHeight="1"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29"/>
      <c r="AX290" s="129"/>
      <c r="AY290" s="129"/>
      <c r="AZ290" s="129"/>
      <c r="BA290" s="129"/>
      <c r="BB290" s="129"/>
      <c r="BC290" s="129"/>
      <c r="BD290" s="129"/>
      <c r="BE290" s="129"/>
      <c r="BF290" s="129"/>
      <c r="BG290" s="129"/>
      <c r="BH290" s="129"/>
      <c r="BI290" s="129"/>
      <c r="BJ290" s="129"/>
      <c r="BK290" s="129"/>
      <c r="BL290" s="129"/>
      <c r="BM290" s="129"/>
      <c r="BN290" s="129"/>
      <c r="BO290" s="129"/>
      <c r="BP290" s="129"/>
      <c r="BQ290" s="129"/>
      <c r="BR290" s="129"/>
      <c r="BS290" s="129"/>
      <c r="BT290" s="129"/>
      <c r="BU290" s="129"/>
      <c r="BV290" s="129"/>
      <c r="BW290" s="129"/>
      <c r="BX290" s="129"/>
      <c r="BY290" s="129"/>
      <c r="BZ290" s="129"/>
      <c r="CA290" s="129"/>
      <c r="CB290" s="129"/>
      <c r="CC290" s="129"/>
      <c r="CD290" s="129"/>
      <c r="CE290" s="129"/>
      <c r="CF290" s="129"/>
      <c r="CG290" s="129"/>
      <c r="CH290" s="129"/>
      <c r="CI290" s="129"/>
      <c r="CJ290" s="129"/>
      <c r="CK290" s="129"/>
    </row>
    <row r="291" spans="5:89" ht="8.1" customHeight="1"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129"/>
      <c r="BD291" s="129"/>
      <c r="BE291" s="129"/>
      <c r="BF291" s="129"/>
      <c r="BG291" s="129"/>
      <c r="BH291" s="129"/>
      <c r="BI291" s="129"/>
      <c r="BJ291" s="129"/>
      <c r="BK291" s="129"/>
      <c r="BL291" s="129"/>
      <c r="BM291" s="129"/>
      <c r="BN291" s="129"/>
      <c r="BO291" s="129"/>
      <c r="BP291" s="129"/>
      <c r="BQ291" s="129"/>
      <c r="BR291" s="129"/>
      <c r="BS291" s="129"/>
      <c r="BT291" s="129"/>
      <c r="BU291" s="129"/>
      <c r="BV291" s="129"/>
      <c r="BW291" s="129"/>
      <c r="BX291" s="129"/>
      <c r="BY291" s="129"/>
      <c r="BZ291" s="129"/>
      <c r="CA291" s="129"/>
      <c r="CB291" s="129"/>
      <c r="CC291" s="129"/>
      <c r="CD291" s="129"/>
      <c r="CE291" s="129"/>
      <c r="CF291" s="129"/>
      <c r="CG291" s="129"/>
      <c r="CH291" s="129"/>
      <c r="CI291" s="129"/>
      <c r="CJ291" s="129"/>
      <c r="CK291" s="129"/>
    </row>
    <row r="292" spans="5:89" ht="8.1" customHeight="1"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  <c r="BT292" s="129"/>
      <c r="BU292" s="129"/>
      <c r="BV292" s="129"/>
      <c r="BW292" s="129"/>
      <c r="BX292" s="129"/>
      <c r="BY292" s="129"/>
      <c r="BZ292" s="129"/>
      <c r="CA292" s="129"/>
      <c r="CB292" s="129"/>
      <c r="CC292" s="129"/>
      <c r="CD292" s="129"/>
      <c r="CE292" s="129"/>
      <c r="CF292" s="129"/>
      <c r="CG292" s="129"/>
      <c r="CH292" s="129"/>
      <c r="CI292" s="129"/>
      <c r="CJ292" s="129"/>
      <c r="CK292" s="129"/>
    </row>
    <row r="293" spans="5:89" ht="8.1" customHeight="1"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29"/>
      <c r="BZ293" s="129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</row>
    <row r="294" spans="5:89" ht="8.1" customHeight="1"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  <c r="BT294" s="129"/>
      <c r="BU294" s="129"/>
      <c r="BV294" s="129"/>
      <c r="BW294" s="129"/>
      <c r="BX294" s="129"/>
      <c r="BY294" s="129"/>
      <c r="BZ294" s="129"/>
      <c r="CA294" s="129"/>
      <c r="CB294" s="129"/>
      <c r="CC294" s="129"/>
      <c r="CD294" s="129"/>
      <c r="CE294" s="129"/>
      <c r="CF294" s="129"/>
      <c r="CG294" s="129"/>
      <c r="CH294" s="129"/>
      <c r="CI294" s="129"/>
      <c r="CJ294" s="129"/>
      <c r="CK294" s="129"/>
    </row>
    <row r="295" spans="5:89" ht="8.1" customHeight="1"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  <c r="BK295" s="129"/>
      <c r="BL295" s="129"/>
      <c r="BM295" s="129"/>
      <c r="BN295" s="129"/>
      <c r="BO295" s="129"/>
      <c r="BP295" s="129"/>
      <c r="BQ295" s="129"/>
      <c r="BR295" s="129"/>
      <c r="BS295" s="129"/>
      <c r="BT295" s="129"/>
      <c r="BU295" s="129"/>
      <c r="BV295" s="129"/>
      <c r="BW295" s="129"/>
      <c r="BX295" s="129"/>
      <c r="BY295" s="129"/>
      <c r="BZ295" s="129"/>
      <c r="CA295" s="129"/>
      <c r="CB295" s="129"/>
      <c r="CC295" s="129"/>
      <c r="CD295" s="129"/>
      <c r="CE295" s="129"/>
      <c r="CF295" s="129"/>
      <c r="CG295" s="129"/>
      <c r="CH295" s="129"/>
      <c r="CI295" s="129"/>
      <c r="CJ295" s="129"/>
      <c r="CK295" s="129"/>
    </row>
    <row r="296" spans="5:89" ht="8.1" customHeight="1"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  <c r="BK296" s="129"/>
      <c r="BL296" s="129"/>
      <c r="BM296" s="129"/>
      <c r="BN296" s="129"/>
      <c r="BO296" s="129"/>
      <c r="BP296" s="129"/>
      <c r="BQ296" s="129"/>
      <c r="BR296" s="129"/>
      <c r="BS296" s="129"/>
      <c r="BT296" s="129"/>
      <c r="BU296" s="129"/>
      <c r="BV296" s="129"/>
      <c r="BW296" s="129"/>
      <c r="BX296" s="129"/>
      <c r="BY296" s="129"/>
      <c r="BZ296" s="129"/>
      <c r="CA296" s="129"/>
      <c r="CB296" s="129"/>
      <c r="CC296" s="129"/>
      <c r="CD296" s="129"/>
      <c r="CE296" s="129"/>
      <c r="CF296" s="129"/>
      <c r="CG296" s="129"/>
      <c r="CH296" s="129"/>
      <c r="CI296" s="129"/>
      <c r="CJ296" s="129"/>
      <c r="CK296" s="129"/>
    </row>
    <row r="297" spans="5:89" ht="8.1" customHeight="1"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  <c r="BK297" s="129"/>
      <c r="BL297" s="129"/>
      <c r="BM297" s="129"/>
      <c r="BN297" s="129"/>
      <c r="BO297" s="129"/>
      <c r="BP297" s="129"/>
      <c r="BQ297" s="129"/>
      <c r="BR297" s="129"/>
      <c r="BS297" s="129"/>
      <c r="BT297" s="129"/>
      <c r="BU297" s="129"/>
      <c r="BV297" s="129"/>
      <c r="BW297" s="129"/>
      <c r="BX297" s="129"/>
      <c r="BY297" s="129"/>
      <c r="BZ297" s="129"/>
      <c r="CA297" s="129"/>
      <c r="CB297" s="129"/>
      <c r="CC297" s="129"/>
      <c r="CD297" s="129"/>
      <c r="CE297" s="129"/>
      <c r="CF297" s="129"/>
      <c r="CG297" s="129"/>
      <c r="CH297" s="129"/>
      <c r="CI297" s="129"/>
      <c r="CJ297" s="129"/>
      <c r="CK297" s="129"/>
    </row>
    <row r="298" spans="5:89" ht="8.1" customHeight="1"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  <c r="BK298" s="129"/>
      <c r="BL298" s="129"/>
      <c r="BM298" s="129"/>
      <c r="BN298" s="129"/>
      <c r="BO298" s="129"/>
      <c r="BP298" s="129"/>
      <c r="BQ298" s="129"/>
      <c r="BR298" s="129"/>
      <c r="BS298" s="129"/>
      <c r="BT298" s="129"/>
      <c r="BU298" s="129"/>
      <c r="BV298" s="129"/>
      <c r="BW298" s="129"/>
      <c r="BX298" s="129"/>
      <c r="BY298" s="129"/>
      <c r="BZ298" s="129"/>
      <c r="CA298" s="129"/>
      <c r="CB298" s="129"/>
      <c r="CC298" s="129"/>
      <c r="CD298" s="129"/>
      <c r="CE298" s="129"/>
      <c r="CF298" s="129"/>
      <c r="CG298" s="129"/>
      <c r="CH298" s="129"/>
      <c r="CI298" s="129"/>
      <c r="CJ298" s="129"/>
      <c r="CK298" s="129"/>
    </row>
    <row r="299" spans="5:89" ht="8.1" customHeight="1"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  <c r="BK299" s="129"/>
      <c r="BL299" s="129"/>
      <c r="BM299" s="129"/>
      <c r="BN299" s="129"/>
      <c r="BO299" s="129"/>
      <c r="BP299" s="129"/>
      <c r="BQ299" s="129"/>
      <c r="BR299" s="129"/>
      <c r="BS299" s="129"/>
      <c r="BT299" s="129"/>
      <c r="BU299" s="129"/>
      <c r="BV299" s="129"/>
      <c r="BW299" s="129"/>
      <c r="BX299" s="129"/>
      <c r="BY299" s="129"/>
      <c r="BZ299" s="129"/>
      <c r="CA299" s="129"/>
      <c r="CB299" s="129"/>
      <c r="CC299" s="129"/>
      <c r="CD299" s="129"/>
      <c r="CE299" s="129"/>
      <c r="CF299" s="129"/>
      <c r="CG299" s="129"/>
      <c r="CH299" s="129"/>
      <c r="CI299" s="129"/>
      <c r="CJ299" s="129"/>
      <c r="CK299" s="129"/>
    </row>
    <row r="300" spans="5:89" ht="8.1" customHeight="1"/>
    <row r="301" spans="5:89" ht="8.1" customHeight="1"/>
    <row r="302" spans="5:89" ht="8.1" customHeight="1"/>
    <row r="303" spans="5:89" ht="8.1" customHeight="1"/>
    <row r="304" spans="5:89" ht="8.1" customHeight="1"/>
    <row r="305" ht="8.1" customHeight="1"/>
    <row r="306" ht="8.1" customHeight="1"/>
    <row r="307" ht="8.1" customHeight="1"/>
    <row r="308" ht="8.1" customHeight="1"/>
    <row r="309" ht="8.1" customHeight="1"/>
    <row r="310" ht="8.1" customHeight="1"/>
    <row r="311" ht="8.1" customHeight="1"/>
    <row r="312" ht="8.1" customHeight="1"/>
    <row r="313" ht="8.1" customHeight="1"/>
    <row r="314" ht="8.1" customHeight="1"/>
    <row r="315" ht="8.1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8.1" customHeight="1"/>
    <row r="386" ht="8.1" customHeight="1"/>
    <row r="387" ht="8.1" customHeight="1"/>
    <row r="388" ht="8.1" customHeight="1"/>
    <row r="389" ht="8.1" customHeight="1"/>
    <row r="390" ht="8.1" customHeight="1"/>
    <row r="391" ht="8.1" customHeight="1"/>
    <row r="392" ht="8.1" customHeight="1"/>
    <row r="393" ht="8.1" customHeight="1"/>
    <row r="394" ht="8.1" customHeight="1"/>
    <row r="395" ht="8.1" customHeight="1"/>
    <row r="396" ht="8.1" customHeight="1"/>
    <row r="397" ht="8.1" customHeight="1"/>
    <row r="398" ht="8.1" customHeight="1"/>
    <row r="399" ht="8.1" customHeight="1"/>
    <row r="400" ht="8.1" customHeight="1"/>
    <row r="401" ht="8.1" customHeight="1"/>
    <row r="402" ht="8.1" customHeight="1"/>
    <row r="403" ht="8.1" customHeight="1"/>
    <row r="404" ht="8.1" customHeight="1"/>
    <row r="405" ht="8.1" customHeight="1"/>
    <row r="406" ht="8.1" customHeight="1"/>
    <row r="407" ht="8.1" customHeight="1"/>
    <row r="408" ht="8.1" customHeight="1"/>
    <row r="409" ht="8.1" customHeight="1"/>
    <row r="410" ht="8.1" customHeight="1"/>
    <row r="411" ht="8.1" customHeight="1"/>
    <row r="412" ht="8.1" customHeight="1"/>
    <row r="413" ht="8.1" customHeight="1"/>
    <row r="414" ht="8.1" customHeight="1"/>
    <row r="415" ht="8.1" customHeight="1"/>
    <row r="416" ht="8.1" customHeight="1"/>
    <row r="417" ht="8.1" customHeight="1"/>
    <row r="418" ht="8.1" customHeight="1"/>
    <row r="419" ht="8.1" customHeight="1"/>
    <row r="420" ht="8.1" customHeight="1"/>
    <row r="421" ht="8.1" customHeight="1"/>
    <row r="422" ht="8.1" customHeight="1"/>
    <row r="423" ht="8.1" customHeight="1"/>
    <row r="424" ht="8.1" customHeight="1"/>
    <row r="425" ht="8.1" customHeight="1"/>
    <row r="426" ht="8.1" customHeight="1"/>
    <row r="427" ht="8.1" customHeight="1"/>
    <row r="428" ht="8.1" customHeight="1"/>
    <row r="429" ht="8.1" customHeight="1"/>
    <row r="430" ht="8.1" customHeight="1"/>
    <row r="431" ht="8.1" customHeight="1"/>
    <row r="432" ht="8.1" customHeight="1"/>
    <row r="433" ht="8.1" customHeight="1"/>
    <row r="434" ht="8.1" customHeight="1"/>
    <row r="435" ht="8.1" customHeight="1"/>
    <row r="436" ht="8.1" customHeight="1"/>
    <row r="437" ht="8.1" customHeight="1"/>
    <row r="438" ht="8.1" customHeight="1"/>
    <row r="439" ht="8.1" customHeight="1"/>
    <row r="440" ht="8.1" customHeight="1"/>
    <row r="441" ht="8.1" customHeight="1"/>
    <row r="442" ht="8.1" customHeight="1"/>
    <row r="443" ht="8.1" customHeight="1"/>
    <row r="444" ht="8.1" customHeight="1"/>
    <row r="445" ht="8.1" customHeight="1"/>
    <row r="446" ht="8.1" customHeight="1"/>
    <row r="447" ht="8.1" customHeight="1"/>
    <row r="448" ht="8.1" customHeight="1"/>
    <row r="449" ht="8.1" customHeight="1"/>
    <row r="450" ht="8.1" customHeight="1"/>
    <row r="451" ht="8.1" customHeight="1"/>
    <row r="452" ht="8.1" customHeight="1"/>
    <row r="453" ht="8.1" customHeight="1"/>
    <row r="454" ht="8.1" customHeight="1"/>
    <row r="455" ht="8.1" customHeight="1"/>
    <row r="456" ht="8.1" customHeight="1"/>
    <row r="457" ht="8.1" customHeight="1"/>
    <row r="458" ht="8.1" customHeight="1"/>
    <row r="459" ht="8.1" customHeight="1"/>
    <row r="460" ht="8.1" customHeight="1"/>
    <row r="461" ht="8.1" customHeight="1"/>
    <row r="462" ht="8.1" customHeight="1"/>
    <row r="463" ht="8.1" customHeight="1"/>
    <row r="464" ht="8.1" customHeight="1"/>
    <row r="465" ht="8.1" customHeight="1"/>
    <row r="466" ht="8.1" customHeight="1"/>
    <row r="467" ht="8.1" customHeight="1"/>
    <row r="468" ht="8.1" customHeight="1"/>
    <row r="469" ht="8.1" customHeight="1"/>
    <row r="470" ht="8.1" customHeight="1"/>
    <row r="471" ht="8.1" customHeight="1"/>
    <row r="472" ht="8.1" customHeight="1"/>
    <row r="473" ht="8.1" customHeight="1"/>
    <row r="474" ht="8.1" customHeight="1"/>
    <row r="475" ht="8.1" customHeight="1"/>
    <row r="476" ht="8.1" customHeight="1"/>
    <row r="477" ht="8.1" customHeight="1"/>
    <row r="478" ht="8.1" customHeight="1"/>
    <row r="479" ht="8.1" customHeight="1"/>
    <row r="480" ht="8.1" customHeight="1"/>
    <row r="481" ht="8.1" customHeight="1"/>
    <row r="482" ht="8.1" customHeight="1"/>
    <row r="483" ht="8.1" customHeight="1"/>
    <row r="484" ht="8.1" customHeight="1"/>
    <row r="485" ht="8.1" customHeight="1"/>
    <row r="486" ht="8.1" customHeight="1"/>
    <row r="487" ht="8.1" customHeight="1"/>
    <row r="488" ht="8.1" customHeight="1"/>
    <row r="489" ht="8.1" customHeight="1"/>
    <row r="490" ht="8.1" customHeight="1"/>
    <row r="491" ht="8.1" customHeight="1"/>
    <row r="492" ht="8.1" customHeight="1"/>
    <row r="493" ht="8.1" customHeight="1"/>
    <row r="494" ht="8.1" customHeight="1"/>
    <row r="495" ht="8.1" customHeight="1"/>
    <row r="496" ht="8.1" customHeight="1"/>
    <row r="497" ht="8.1" customHeight="1"/>
    <row r="498" ht="8.1" customHeight="1"/>
    <row r="499" ht="8.1" customHeight="1"/>
    <row r="500" ht="8.1" customHeight="1"/>
    <row r="501" ht="8.1" customHeight="1"/>
    <row r="502" ht="8.1" customHeight="1"/>
    <row r="503" ht="8.1" customHeight="1"/>
    <row r="504" ht="8.1" customHeight="1"/>
    <row r="505" ht="8.1" customHeight="1"/>
    <row r="506" ht="8.1" customHeight="1"/>
    <row r="507" ht="8.1" customHeight="1"/>
    <row r="508" ht="8.1" customHeight="1"/>
    <row r="509" ht="8.1" customHeight="1"/>
    <row r="510" ht="8.1" customHeight="1"/>
    <row r="511" ht="8.1" customHeight="1"/>
    <row r="512" ht="8.1" customHeight="1"/>
    <row r="513" ht="8.1" customHeight="1"/>
    <row r="514" ht="8.1" customHeight="1"/>
    <row r="515" ht="8.1" customHeight="1"/>
    <row r="516" ht="8.1" customHeight="1"/>
    <row r="517" ht="8.1" customHeight="1"/>
    <row r="518" ht="8.1" customHeight="1"/>
    <row r="519" ht="8.1" customHeight="1"/>
    <row r="520" ht="8.1" customHeight="1"/>
    <row r="521" ht="8.1" customHeight="1"/>
    <row r="522" ht="8.1" customHeight="1"/>
    <row r="523" ht="8.1" customHeight="1"/>
    <row r="524" ht="8.1" customHeight="1"/>
    <row r="525" ht="8.1" customHeight="1"/>
    <row r="526" ht="8.1" customHeight="1"/>
    <row r="527" ht="8.1" customHeight="1"/>
    <row r="528" ht="8.1" customHeight="1"/>
    <row r="529" ht="8.1" customHeight="1"/>
    <row r="530" ht="8.1" customHeight="1"/>
    <row r="531" ht="8.1" customHeight="1"/>
    <row r="532" ht="8.1" customHeight="1"/>
    <row r="533" ht="8.1" customHeight="1"/>
    <row r="534" ht="8.1" customHeight="1"/>
    <row r="535" ht="8.1" customHeight="1"/>
    <row r="536" ht="8.1" customHeight="1"/>
    <row r="537" ht="8.1" customHeight="1"/>
    <row r="538" ht="8.1" customHeight="1"/>
    <row r="539" ht="8.1" customHeight="1"/>
    <row r="540" ht="8.1" customHeight="1"/>
    <row r="541" ht="8.1" customHeight="1"/>
    <row r="542" ht="8.1" customHeight="1"/>
    <row r="543" ht="8.1" customHeight="1"/>
    <row r="544" ht="8.1" customHeight="1"/>
    <row r="545" ht="8.1" customHeight="1"/>
    <row r="546" ht="8.1" customHeight="1"/>
    <row r="547" ht="8.1" customHeight="1"/>
    <row r="548" ht="8.1" customHeight="1"/>
    <row r="549" ht="8.1" customHeight="1"/>
    <row r="550" ht="8.1" customHeight="1"/>
    <row r="551" ht="8.1" customHeight="1"/>
    <row r="552" ht="8.1" customHeight="1"/>
    <row r="553" ht="8.1" customHeight="1"/>
    <row r="554" ht="8.1" customHeight="1"/>
    <row r="555" ht="8.1" customHeight="1"/>
    <row r="556" ht="8.1" customHeight="1"/>
    <row r="557" ht="8.1" customHeight="1"/>
    <row r="558" ht="8.1" customHeight="1"/>
    <row r="559" ht="8.1" customHeight="1"/>
    <row r="560" ht="8.1" customHeight="1"/>
    <row r="561" ht="8.1" customHeight="1"/>
    <row r="562" ht="8.1" customHeight="1"/>
    <row r="563" ht="8.1" customHeight="1"/>
    <row r="564" ht="8.1" customHeight="1"/>
    <row r="565" ht="8.1" customHeight="1"/>
    <row r="566" ht="8.1" customHeight="1"/>
    <row r="567" ht="8.1" customHeight="1"/>
    <row r="568" ht="8.1" customHeight="1"/>
    <row r="569" ht="8.1" customHeight="1"/>
    <row r="570" ht="8.1" customHeight="1"/>
    <row r="571" ht="8.1" customHeight="1"/>
    <row r="572" ht="8.1" customHeight="1"/>
    <row r="573" ht="8.1" customHeight="1"/>
    <row r="574" ht="8.1" customHeight="1"/>
    <row r="575" ht="8.1" customHeight="1"/>
    <row r="576" ht="8.1" customHeight="1"/>
    <row r="577" ht="8.1" customHeight="1"/>
    <row r="578" ht="8.1" customHeight="1"/>
    <row r="579" ht="8.1" customHeight="1"/>
    <row r="580" ht="8.1" customHeight="1"/>
    <row r="581" ht="8.1" customHeight="1"/>
    <row r="582" ht="8.1" customHeight="1"/>
    <row r="583" ht="8.1" customHeight="1"/>
    <row r="584" ht="8.1" customHeight="1"/>
    <row r="585" ht="8.1" customHeight="1"/>
    <row r="586" ht="8.1" customHeight="1"/>
    <row r="587" ht="8.1" customHeight="1"/>
    <row r="588" ht="8.1" customHeight="1"/>
    <row r="589" ht="8.1" customHeight="1"/>
    <row r="590" ht="8.1" customHeight="1"/>
    <row r="591" ht="8.1" customHeight="1"/>
    <row r="592" ht="8.1" customHeight="1"/>
    <row r="593" ht="8.1" customHeight="1"/>
    <row r="594" ht="8.1" customHeight="1"/>
    <row r="595" ht="8.1" customHeight="1"/>
    <row r="596" ht="8.1" customHeight="1"/>
    <row r="597" ht="8.1" customHeight="1"/>
    <row r="598" ht="8.1" customHeight="1"/>
    <row r="599" ht="8.1" customHeight="1"/>
    <row r="600" ht="8.1" customHeight="1"/>
    <row r="601" ht="8.1" customHeight="1"/>
    <row r="602" ht="8.1" customHeight="1"/>
    <row r="603" ht="8.1" customHeight="1"/>
    <row r="604" ht="8.1" customHeight="1"/>
    <row r="605" ht="8.1" customHeight="1"/>
    <row r="606" ht="8.1" customHeight="1"/>
    <row r="607" ht="8.1" customHeight="1"/>
    <row r="608" ht="8.1" customHeight="1"/>
    <row r="609" ht="8.1" customHeight="1"/>
    <row r="610" ht="8.1" customHeight="1"/>
    <row r="611" ht="8.1" customHeight="1"/>
    <row r="612" ht="8.1" customHeight="1"/>
    <row r="613" ht="8.1" customHeight="1"/>
    <row r="614" ht="8.1" customHeight="1"/>
    <row r="615" ht="8.1" customHeight="1"/>
    <row r="616" ht="8.1" customHeight="1"/>
    <row r="617" ht="8.1" customHeight="1"/>
    <row r="618" ht="8.1" customHeight="1"/>
    <row r="619" ht="8.1" customHeight="1"/>
    <row r="620" ht="8.1" customHeight="1"/>
    <row r="621" ht="8.1" customHeight="1"/>
    <row r="622" ht="8.1" customHeight="1"/>
    <row r="623" ht="8.1" customHeight="1"/>
    <row r="624" ht="8.1" customHeight="1"/>
    <row r="625" ht="8.1" customHeight="1"/>
    <row r="626" ht="8.1" customHeight="1"/>
    <row r="627" ht="8.1" customHeight="1"/>
    <row r="628" ht="8.1" customHeight="1"/>
    <row r="629" ht="8.1" customHeight="1"/>
    <row r="630" ht="8.1" customHeight="1"/>
    <row r="631" ht="8.1" customHeight="1"/>
    <row r="632" ht="8.1" customHeight="1"/>
    <row r="633" ht="8.1" customHeight="1"/>
    <row r="634" ht="8.1" customHeight="1"/>
    <row r="635" ht="8.1" customHeight="1"/>
    <row r="636" ht="8.1" customHeight="1"/>
    <row r="637" ht="8.1" customHeight="1"/>
    <row r="638" ht="8.1" customHeight="1"/>
    <row r="639" ht="8.1" customHeight="1"/>
    <row r="640" ht="8.1" customHeight="1"/>
    <row r="641" ht="8.1" customHeight="1"/>
    <row r="642" ht="8.1" customHeight="1"/>
    <row r="643" ht="8.1" customHeight="1"/>
    <row r="644" ht="8.1" customHeight="1"/>
    <row r="645" ht="8.1" customHeight="1"/>
    <row r="646" ht="8.1" customHeight="1"/>
    <row r="647" ht="8.1" customHeight="1"/>
    <row r="648" ht="8.1" customHeight="1"/>
    <row r="649" ht="8.1" customHeight="1"/>
    <row r="650" ht="8.1" customHeight="1"/>
    <row r="651" ht="8.1" customHeight="1"/>
    <row r="652" ht="8.1" customHeight="1"/>
    <row r="653" ht="8.1" customHeight="1"/>
    <row r="654" ht="8.1" customHeight="1"/>
    <row r="655" ht="8.1" customHeight="1"/>
    <row r="656" ht="8.1" customHeight="1"/>
    <row r="657" ht="8.1" customHeight="1"/>
    <row r="658" ht="8.1" customHeight="1"/>
    <row r="659" ht="8.1" customHeight="1"/>
    <row r="660" ht="8.1" customHeight="1"/>
    <row r="661" ht="8.1" customHeight="1"/>
    <row r="662" ht="8.1" customHeight="1"/>
    <row r="663" ht="8.1" customHeight="1"/>
    <row r="664" ht="8.1" customHeight="1"/>
    <row r="665" ht="8.1" customHeight="1"/>
    <row r="666" ht="8.1" customHeight="1"/>
    <row r="667" ht="8.1" customHeight="1"/>
    <row r="668" ht="8.1" customHeight="1"/>
    <row r="669" ht="8.1" customHeight="1"/>
    <row r="670" ht="8.1" customHeight="1"/>
    <row r="671" ht="8.1" customHeight="1"/>
    <row r="672" ht="8.1" customHeight="1"/>
    <row r="673" ht="8.1" customHeight="1"/>
    <row r="674" ht="8.1" customHeight="1"/>
    <row r="675" ht="8.1" customHeight="1"/>
    <row r="676" ht="8.1" customHeight="1"/>
    <row r="677" ht="8.1" customHeight="1"/>
    <row r="678" ht="8.1" customHeight="1"/>
    <row r="679" ht="8.1" customHeight="1"/>
    <row r="680" ht="8.1" customHeight="1"/>
    <row r="681" ht="8.1" customHeight="1"/>
    <row r="682" ht="8.1" customHeight="1"/>
    <row r="683" ht="8.1" customHeight="1"/>
    <row r="684" ht="8.1" customHeight="1"/>
    <row r="685" ht="8.1" customHeight="1"/>
    <row r="686" ht="8.1" customHeight="1"/>
    <row r="687" ht="8.1" customHeight="1"/>
    <row r="688" ht="8.1" customHeight="1"/>
    <row r="689" ht="8.1" customHeight="1"/>
    <row r="690" ht="8.1" customHeight="1"/>
    <row r="691" ht="8.1" customHeight="1"/>
    <row r="692" ht="8.1" customHeight="1"/>
    <row r="693" ht="8.1" customHeight="1"/>
    <row r="694" ht="8.1" customHeight="1"/>
    <row r="695" ht="8.1" customHeight="1"/>
    <row r="696" ht="8.1" customHeight="1"/>
    <row r="697" ht="8.1" customHeight="1"/>
    <row r="698" ht="8.1" customHeight="1"/>
    <row r="699" ht="8.1" customHeight="1"/>
    <row r="700" ht="8.1" customHeight="1"/>
    <row r="701" ht="8.1" customHeight="1"/>
    <row r="702" ht="8.1" customHeight="1"/>
    <row r="703" ht="8.1" customHeight="1"/>
    <row r="704" ht="8.1" customHeight="1"/>
    <row r="705" ht="8.1" customHeight="1"/>
    <row r="706" ht="8.1" customHeight="1"/>
    <row r="707" ht="8.1" customHeight="1"/>
    <row r="708" ht="8.1" customHeight="1"/>
    <row r="709" ht="8.1" customHeight="1"/>
    <row r="710" ht="8.1" customHeight="1"/>
    <row r="711" ht="8.1" customHeight="1"/>
    <row r="712" ht="8.1" customHeight="1"/>
    <row r="713" ht="8.1" customHeight="1"/>
    <row r="714" ht="8.1" customHeight="1"/>
    <row r="715" ht="8.1" customHeight="1"/>
    <row r="716" ht="8.1" customHeight="1"/>
    <row r="717" ht="8.1" customHeight="1"/>
    <row r="718" ht="8.1" customHeight="1"/>
    <row r="719" ht="8.1" customHeight="1"/>
    <row r="720" ht="8.1" customHeight="1"/>
    <row r="721" ht="8.1" customHeight="1"/>
    <row r="722" ht="8.1" customHeight="1"/>
    <row r="723" ht="8.1" customHeight="1"/>
    <row r="724" ht="8.1" customHeight="1"/>
    <row r="725" ht="8.1" customHeight="1"/>
    <row r="726" ht="8.1" customHeight="1"/>
    <row r="727" ht="8.1" customHeight="1"/>
    <row r="728" ht="8.1" customHeight="1"/>
    <row r="729" ht="8.1" customHeight="1"/>
    <row r="730" ht="8.1" customHeight="1"/>
    <row r="731" ht="8.1" customHeight="1"/>
    <row r="732" ht="8.1" customHeight="1"/>
    <row r="733" ht="8.1" customHeight="1"/>
    <row r="734" ht="8.1" customHeight="1"/>
    <row r="735" ht="8.1" customHeight="1"/>
    <row r="736" ht="8.1" customHeight="1"/>
    <row r="737" ht="8.1" customHeight="1"/>
    <row r="738" ht="8.1" customHeight="1"/>
    <row r="739" ht="8.1" customHeight="1"/>
    <row r="740" ht="8.1" customHeight="1"/>
    <row r="741" ht="8.1" customHeight="1"/>
    <row r="742" ht="8.1" customHeight="1"/>
    <row r="743" ht="8.1" customHeight="1"/>
    <row r="744" ht="8.1" customHeight="1"/>
    <row r="745" ht="8.1" customHeight="1"/>
    <row r="746" ht="8.1" customHeight="1"/>
    <row r="747" ht="8.1" customHeight="1"/>
    <row r="748" ht="8.1" customHeight="1"/>
    <row r="749" ht="8.1" customHeight="1"/>
    <row r="750" ht="8.1" customHeight="1"/>
    <row r="751" ht="8.1" customHeight="1"/>
    <row r="752" ht="8.1" customHeight="1"/>
    <row r="753" ht="8.1" customHeight="1"/>
    <row r="754" ht="8.1" customHeight="1"/>
    <row r="755" ht="8.1" customHeight="1"/>
    <row r="756" ht="8.1" customHeight="1"/>
    <row r="757" ht="8.1" customHeight="1"/>
    <row r="758" ht="8.1" customHeight="1"/>
    <row r="759" ht="8.1" customHeight="1"/>
    <row r="760" ht="8.1" customHeight="1"/>
    <row r="761" ht="8.1" customHeight="1"/>
    <row r="762" ht="8.1" customHeight="1"/>
    <row r="763" ht="8.1" customHeight="1"/>
    <row r="764" ht="8.1" customHeight="1"/>
    <row r="765" ht="8.1" customHeight="1"/>
    <row r="766" ht="8.1" customHeight="1"/>
    <row r="767" ht="8.1" customHeight="1"/>
    <row r="768" ht="8.1" customHeight="1"/>
    <row r="769" ht="8.1" customHeight="1"/>
    <row r="770" ht="8.1" customHeight="1"/>
    <row r="771" ht="8.1" customHeight="1"/>
    <row r="772" ht="8.1" customHeight="1"/>
    <row r="773" ht="8.1" customHeight="1"/>
    <row r="774" ht="8.1" customHeight="1"/>
    <row r="775" ht="8.1" customHeight="1"/>
    <row r="776" ht="8.1" customHeight="1"/>
    <row r="777" ht="8.1" customHeight="1"/>
    <row r="778" ht="8.1" customHeight="1"/>
    <row r="779" ht="8.1" customHeight="1"/>
    <row r="780" ht="8.1" customHeight="1"/>
    <row r="781" ht="8.1" customHeight="1"/>
    <row r="782" ht="8.1" customHeight="1"/>
    <row r="783" ht="8.1" customHeight="1"/>
    <row r="784" ht="8.1" customHeight="1"/>
    <row r="785" ht="8.1" customHeight="1"/>
    <row r="786" ht="8.1" customHeight="1"/>
    <row r="787" ht="8.1" customHeight="1"/>
    <row r="788" ht="8.1" customHeight="1"/>
    <row r="789" ht="8.1" customHeight="1"/>
    <row r="790" ht="8.1" customHeight="1"/>
    <row r="791" ht="8.1" customHeight="1"/>
    <row r="792" ht="8.1" customHeight="1"/>
    <row r="793" ht="8.1" customHeight="1"/>
    <row r="794" ht="8.1" customHeight="1"/>
    <row r="795" ht="8.1" customHeight="1"/>
    <row r="796" ht="8.1" customHeight="1"/>
    <row r="797" ht="8.1" customHeight="1"/>
    <row r="798" ht="8.1" customHeight="1"/>
    <row r="799" ht="8.1" customHeight="1"/>
    <row r="800" ht="8.1" customHeight="1"/>
    <row r="801" ht="8.1" customHeight="1"/>
    <row r="802" ht="8.1" customHeight="1"/>
    <row r="803" ht="8.1" customHeight="1"/>
    <row r="804" ht="8.1" customHeight="1"/>
    <row r="805" ht="8.1" customHeight="1"/>
    <row r="806" ht="8.1" customHeight="1"/>
    <row r="807" ht="8.1" customHeight="1"/>
    <row r="808" ht="8.1" customHeight="1"/>
    <row r="809" ht="8.1" customHeight="1"/>
    <row r="810" ht="8.1" customHeight="1"/>
    <row r="811" ht="8.1" customHeight="1"/>
    <row r="812" ht="8.1" customHeight="1"/>
    <row r="813" ht="8.1" customHeight="1"/>
    <row r="814" ht="8.1" customHeight="1"/>
    <row r="815" ht="8.1" customHeight="1"/>
    <row r="816" ht="8.1" customHeight="1"/>
    <row r="817" ht="8.1" customHeight="1"/>
    <row r="818" ht="8.1" customHeight="1"/>
    <row r="819" ht="8.1" customHeight="1"/>
    <row r="820" ht="8.1" customHeight="1"/>
    <row r="821" ht="8.1" customHeight="1"/>
    <row r="822" ht="8.1" customHeight="1"/>
    <row r="823" ht="8.1" customHeight="1"/>
    <row r="824" ht="8.1" customHeight="1"/>
    <row r="825" ht="8.1" customHeight="1"/>
    <row r="826" ht="8.1" customHeight="1"/>
    <row r="827" ht="8.1" customHeight="1"/>
    <row r="828" ht="8.1" customHeight="1"/>
    <row r="829" ht="8.1" customHeight="1"/>
    <row r="830" ht="8.1" customHeight="1"/>
    <row r="831" ht="8.1" customHeight="1"/>
    <row r="832" ht="8.1" customHeight="1"/>
    <row r="833" ht="8.1" customHeight="1"/>
    <row r="834" ht="8.1" customHeight="1"/>
    <row r="835" ht="8.1" customHeight="1"/>
    <row r="836" ht="8.1" customHeight="1"/>
    <row r="837" ht="8.1" customHeight="1"/>
    <row r="838" ht="8.1" customHeight="1"/>
    <row r="839" ht="8.1" customHeight="1"/>
    <row r="840" ht="8.1" customHeight="1"/>
    <row r="841" ht="8.1" customHeight="1"/>
    <row r="842" ht="8.1" customHeight="1"/>
    <row r="843" ht="8.1" customHeight="1"/>
    <row r="844" ht="8.1" customHeight="1"/>
    <row r="845" ht="8.1" customHeight="1"/>
    <row r="846" ht="8.1" customHeight="1"/>
    <row r="847" ht="8.1" customHeight="1"/>
    <row r="848" ht="8.1" customHeight="1"/>
    <row r="849" ht="8.1" customHeight="1"/>
    <row r="850" ht="8.1" customHeight="1"/>
    <row r="851" ht="8.1" customHeight="1"/>
    <row r="852" ht="8.1" customHeight="1"/>
    <row r="853" ht="8.1" customHeight="1"/>
    <row r="854" ht="8.1" customHeight="1"/>
    <row r="855" ht="8.1" customHeight="1"/>
    <row r="856" ht="8.1" customHeight="1"/>
    <row r="857" ht="8.1" customHeight="1"/>
    <row r="858" ht="8.1" customHeight="1"/>
    <row r="859" ht="8.1" customHeight="1"/>
    <row r="860" ht="8.1" customHeight="1"/>
    <row r="861" ht="8.1" customHeight="1"/>
    <row r="862" ht="8.1" customHeight="1"/>
    <row r="863" ht="8.1" customHeight="1"/>
    <row r="864" ht="8.1" customHeight="1"/>
    <row r="865" ht="8.1" customHeight="1"/>
    <row r="866" ht="8.1" customHeight="1"/>
    <row r="867" ht="8.1" customHeight="1"/>
    <row r="868" ht="8.1" customHeight="1"/>
    <row r="869" ht="8.1" customHeight="1"/>
    <row r="870" ht="8.1" customHeight="1"/>
    <row r="871" ht="8.1" customHeight="1"/>
    <row r="872" ht="8.1" customHeight="1"/>
    <row r="873" ht="8.1" customHeight="1"/>
    <row r="874" ht="8.1" customHeight="1"/>
    <row r="875" ht="8.1" customHeight="1"/>
    <row r="876" ht="8.1" customHeight="1"/>
    <row r="877" ht="8.1" customHeight="1"/>
    <row r="878" ht="8.1" customHeight="1"/>
    <row r="879" ht="8.1" customHeight="1"/>
    <row r="880" ht="8.1" customHeight="1"/>
    <row r="881" ht="8.1" customHeight="1"/>
    <row r="882" ht="8.1" customHeight="1"/>
    <row r="883" ht="8.1" customHeight="1"/>
    <row r="884" ht="8.1" customHeight="1"/>
    <row r="885" ht="8.1" customHeight="1"/>
    <row r="886" ht="8.1" customHeight="1"/>
    <row r="887" ht="8.1" customHeight="1"/>
    <row r="888" ht="8.1" customHeight="1"/>
    <row r="889" ht="8.1" customHeight="1"/>
    <row r="890" ht="8.1" customHeight="1"/>
    <row r="891" ht="8.1" customHeight="1"/>
    <row r="892" ht="8.1" customHeight="1"/>
    <row r="893" ht="8.1" customHeight="1"/>
    <row r="894" ht="8.1" customHeight="1"/>
    <row r="895" ht="8.1" customHeight="1"/>
    <row r="896" ht="8.1" customHeight="1"/>
    <row r="897" ht="8.1" customHeight="1"/>
    <row r="898" ht="8.1" customHeight="1"/>
    <row r="899" ht="8.1" customHeight="1"/>
    <row r="900" ht="8.1" customHeight="1"/>
    <row r="901" ht="8.1" customHeight="1"/>
    <row r="902" ht="8.1" customHeight="1"/>
    <row r="903" ht="8.1" customHeight="1"/>
    <row r="904" ht="8.1" customHeight="1"/>
    <row r="905" ht="8.1" customHeight="1"/>
    <row r="906" ht="8.1" customHeight="1"/>
    <row r="907" ht="8.1" customHeight="1"/>
    <row r="908" ht="8.1" customHeight="1"/>
    <row r="909" ht="8.1" customHeight="1"/>
    <row r="910" ht="8.1" customHeight="1"/>
    <row r="911" ht="8.1" customHeight="1"/>
    <row r="912" ht="8.1" customHeight="1"/>
    <row r="913" ht="8.1" customHeight="1"/>
    <row r="914" ht="8.1" customHeight="1"/>
    <row r="915" ht="8.1" customHeight="1"/>
    <row r="916" ht="8.1" customHeight="1"/>
    <row r="917" ht="8.1" customHeight="1"/>
    <row r="918" ht="8.1" customHeight="1"/>
    <row r="919" ht="8.1" customHeight="1"/>
    <row r="920" ht="8.1" customHeight="1"/>
    <row r="921" ht="8.1" customHeight="1"/>
    <row r="922" ht="8.1" customHeight="1"/>
    <row r="923" ht="8.1" customHeight="1"/>
    <row r="924" ht="8.1" customHeight="1"/>
    <row r="925" ht="8.1" customHeight="1"/>
    <row r="926" ht="8.1" customHeight="1"/>
    <row r="927" ht="8.1" customHeight="1"/>
    <row r="928" ht="8.1" customHeight="1"/>
    <row r="929" ht="8.1" customHeight="1"/>
    <row r="930" ht="8.1" customHeight="1"/>
    <row r="931" ht="8.1" customHeight="1"/>
    <row r="932" ht="8.1" customHeight="1"/>
    <row r="933" ht="8.1" customHeight="1"/>
    <row r="934" ht="8.1" customHeight="1"/>
    <row r="935" ht="8.1" customHeight="1"/>
    <row r="936" ht="8.1" customHeight="1"/>
    <row r="937" ht="8.1" customHeight="1"/>
    <row r="938" ht="8.1" customHeight="1"/>
    <row r="939" ht="8.1" customHeight="1"/>
    <row r="940" ht="8.1" customHeight="1"/>
    <row r="941" ht="8.1" customHeight="1"/>
    <row r="942" ht="8.1" customHeight="1"/>
    <row r="943" ht="8.1" customHeight="1"/>
    <row r="944" ht="8.1" customHeight="1"/>
    <row r="945" ht="8.1" customHeight="1"/>
    <row r="946" ht="8.1" customHeight="1"/>
    <row r="947" ht="8.1" customHeight="1"/>
    <row r="948" ht="8.1" customHeight="1"/>
    <row r="949" ht="8.1" customHeight="1"/>
    <row r="950" ht="8.1" customHeight="1"/>
    <row r="951" ht="8.1" customHeight="1"/>
    <row r="952" ht="8.1" customHeight="1"/>
    <row r="953" ht="8.1" customHeight="1"/>
    <row r="954" ht="8.1" customHeight="1"/>
    <row r="955" ht="8.1" customHeight="1"/>
    <row r="956" ht="8.1" customHeight="1"/>
    <row r="957" ht="8.1" customHeight="1"/>
    <row r="958" ht="8.1" customHeight="1"/>
    <row r="959" ht="8.1" customHeight="1"/>
    <row r="960" ht="8.1" customHeight="1"/>
    <row r="961" ht="8.1" customHeight="1"/>
    <row r="962" ht="8.1" customHeight="1"/>
    <row r="963" ht="8.1" customHeight="1"/>
    <row r="964" ht="8.1" customHeight="1"/>
    <row r="965" ht="8.1" customHeight="1"/>
    <row r="966" ht="8.1" customHeight="1"/>
    <row r="967" ht="8.1" customHeight="1"/>
    <row r="968" ht="8.1" customHeight="1"/>
    <row r="969" ht="8.1" customHeight="1"/>
    <row r="970" ht="8.1" customHeight="1"/>
    <row r="971" ht="8.1" customHeight="1"/>
    <row r="972" ht="8.1" customHeight="1"/>
    <row r="973" ht="8.1" customHeight="1"/>
    <row r="974" ht="8.1" customHeight="1"/>
    <row r="975" ht="8.1" customHeight="1"/>
    <row r="976" ht="8.1" customHeight="1"/>
    <row r="977" ht="8.1" customHeight="1"/>
    <row r="978" ht="8.1" customHeight="1"/>
    <row r="979" ht="8.1" customHeight="1"/>
    <row r="980" ht="8.1" customHeight="1"/>
    <row r="981" ht="8.1" customHeight="1"/>
    <row r="982" ht="8.1" customHeight="1"/>
    <row r="983" ht="8.1" customHeight="1"/>
    <row r="984" ht="8.1" customHeight="1"/>
    <row r="985" ht="8.1" customHeight="1"/>
    <row r="986" ht="8.1" customHeight="1"/>
    <row r="987" ht="8.1" customHeight="1"/>
    <row r="988" ht="8.1" customHeight="1"/>
    <row r="989" ht="8.1" customHeight="1"/>
    <row r="990" ht="8.1" customHeight="1"/>
    <row r="991" ht="8.1" customHeight="1"/>
    <row r="992" ht="8.1" customHeight="1"/>
    <row r="993" ht="8.1" customHeight="1"/>
    <row r="994" ht="8.1" customHeight="1"/>
  </sheetData>
  <sheetProtection algorithmName="SHA-512" hashValue="0MQsAb2SuroZJoTlq+O5UOG/TUICDf67kyvlv94O0QWH1Qk5hyO7TfTGsHi/RzcFTYoPd7ea3zDr4mQbFGI+MA==" saltValue="aeC27+dtjFwaMLrU3xw91w==" spinCount="100000" sheet="1" formatCells="0"/>
  <mergeCells count="239">
    <mergeCell ref="H111:W113"/>
    <mergeCell ref="CG48:CK52"/>
    <mergeCell ref="CL61:CO62"/>
    <mergeCell ref="CL71:CO73"/>
    <mergeCell ref="CL74:CO76"/>
    <mergeCell ref="H114:W116"/>
    <mergeCell ref="H117:W119"/>
    <mergeCell ref="H120:W122"/>
    <mergeCell ref="CL83:CO86"/>
    <mergeCell ref="CL87:CO91"/>
    <mergeCell ref="X92:AJ99"/>
    <mergeCell ref="CB87:CF91"/>
    <mergeCell ref="CB83:CF86"/>
    <mergeCell ref="BW83:CA86"/>
    <mergeCell ref="BN93:BR94"/>
    <mergeCell ref="F12:P13"/>
    <mergeCell ref="F14:P15"/>
    <mergeCell ref="Q12:Q13"/>
    <mergeCell ref="Q14:Q15"/>
    <mergeCell ref="CL53:CO56"/>
    <mergeCell ref="AK29:BG31"/>
    <mergeCell ref="CL17:CO21"/>
    <mergeCell ref="BI26:BS27"/>
    <mergeCell ref="BW45:CA47"/>
    <mergeCell ref="CG45:CK47"/>
    <mergeCell ref="X53:AJ56"/>
    <mergeCell ref="BP49:BU51"/>
    <mergeCell ref="CG39:CK44"/>
    <mergeCell ref="E53:F60"/>
    <mergeCell ref="G53:L60"/>
    <mergeCell ref="G45:L52"/>
    <mergeCell ref="M57:W60"/>
    <mergeCell ref="M83:W86"/>
    <mergeCell ref="G77:L99"/>
    <mergeCell ref="E61:F70"/>
    <mergeCell ref="G61:L70"/>
    <mergeCell ref="M63:W70"/>
    <mergeCell ref="E45:F52"/>
    <mergeCell ref="E17:L21"/>
    <mergeCell ref="M17:W21"/>
    <mergeCell ref="X45:AJ47"/>
    <mergeCell ref="AK45:BG47"/>
    <mergeCell ref="M48:W52"/>
    <mergeCell ref="AS49:AV51"/>
    <mergeCell ref="X48:AJ52"/>
    <mergeCell ref="AW49:BG51"/>
    <mergeCell ref="AN49:AR51"/>
    <mergeCell ref="AK22:BG24"/>
    <mergeCell ref="M22:W34"/>
    <mergeCell ref="G22:L44"/>
    <mergeCell ref="E22:F44"/>
    <mergeCell ref="X35:AJ44"/>
    <mergeCell ref="M35:W44"/>
    <mergeCell ref="X71:AJ76"/>
    <mergeCell ref="AK87:BG91"/>
    <mergeCell ref="E104:L106"/>
    <mergeCell ref="AK74:BG76"/>
    <mergeCell ref="E71:F76"/>
    <mergeCell ref="G71:L76"/>
    <mergeCell ref="M71:W73"/>
    <mergeCell ref="M74:W76"/>
    <mergeCell ref="X87:AJ91"/>
    <mergeCell ref="E77:F99"/>
    <mergeCell ref="E107:G110"/>
    <mergeCell ref="E3:CK4"/>
    <mergeCell ref="BH74:BV76"/>
    <mergeCell ref="BP64:BS65"/>
    <mergeCell ref="BW17:CK18"/>
    <mergeCell ref="M53:W56"/>
    <mergeCell ref="BW57:CA60"/>
    <mergeCell ref="CG57:CK60"/>
    <mergeCell ref="BW39:CA44"/>
    <mergeCell ref="AK39:BG42"/>
    <mergeCell ref="CG53:CK56"/>
    <mergeCell ref="CB71:CF73"/>
    <mergeCell ref="CB61:CF62"/>
    <mergeCell ref="BH64:BK65"/>
    <mergeCell ref="CB74:CF76"/>
    <mergeCell ref="AR97:BA98"/>
    <mergeCell ref="BB97:BE98"/>
    <mergeCell ref="AK61:BG62"/>
    <mergeCell ref="BL64:BM65"/>
    <mergeCell ref="CB92:CF99"/>
    <mergeCell ref="BH61:BV62"/>
    <mergeCell ref="BH68:BK69"/>
    <mergeCell ref="AK53:BG54"/>
    <mergeCell ref="AK55:BG56"/>
    <mergeCell ref="E120:G122"/>
    <mergeCell ref="CD117:CK119"/>
    <mergeCell ref="E117:G119"/>
    <mergeCell ref="CD114:CK116"/>
    <mergeCell ref="AK120:BG122"/>
    <mergeCell ref="AK117:BG119"/>
    <mergeCell ref="BH117:CC119"/>
    <mergeCell ref="CD120:CK122"/>
    <mergeCell ref="E114:G116"/>
    <mergeCell ref="BH120:CC122"/>
    <mergeCell ref="X117:AJ119"/>
    <mergeCell ref="H107:W110"/>
    <mergeCell ref="BH114:CC116"/>
    <mergeCell ref="BH35:BV38"/>
    <mergeCell ref="AK35:BG38"/>
    <mergeCell ref="X114:AJ116"/>
    <mergeCell ref="AK114:BG116"/>
    <mergeCell ref="AK111:BG113"/>
    <mergeCell ref="AK107:BG110"/>
    <mergeCell ref="X120:AJ122"/>
    <mergeCell ref="BW87:CA91"/>
    <mergeCell ref="AK83:BG86"/>
    <mergeCell ref="BS93:BU94"/>
    <mergeCell ref="E100:CK103"/>
    <mergeCell ref="M92:W99"/>
    <mergeCell ref="E111:G113"/>
    <mergeCell ref="CG83:CK86"/>
    <mergeCell ref="BH87:BV91"/>
    <mergeCell ref="M45:W47"/>
    <mergeCell ref="BH45:BV47"/>
    <mergeCell ref="M61:W62"/>
    <mergeCell ref="X107:AJ110"/>
    <mergeCell ref="BR58:BT59"/>
    <mergeCell ref="M87:W91"/>
    <mergeCell ref="X83:AJ86"/>
    <mergeCell ref="BQ5:BS6"/>
    <mergeCell ref="BN10:CK11"/>
    <mergeCell ref="X111:AJ113"/>
    <mergeCell ref="CG35:CK38"/>
    <mergeCell ref="BH39:BV44"/>
    <mergeCell ref="CB35:CF38"/>
    <mergeCell ref="BH107:CC110"/>
    <mergeCell ref="CD107:CK108"/>
    <mergeCell ref="CD109:CK110"/>
    <mergeCell ref="AR67:BG68"/>
    <mergeCell ref="BW53:CA56"/>
    <mergeCell ref="BL52:BS52"/>
    <mergeCell ref="BH111:CC113"/>
    <mergeCell ref="CD111:CK113"/>
    <mergeCell ref="BJ49:BO51"/>
    <mergeCell ref="X57:AJ60"/>
    <mergeCell ref="X61:AJ62"/>
    <mergeCell ref="AK92:BG96"/>
    <mergeCell ref="BS96:BU97"/>
    <mergeCell ref="BN96:BR97"/>
    <mergeCell ref="AL97:AQ98"/>
    <mergeCell ref="BW92:CA99"/>
    <mergeCell ref="BC59:BF60"/>
    <mergeCell ref="AQ59:BB60"/>
    <mergeCell ref="CI14:CK15"/>
    <mergeCell ref="BW19:CA21"/>
    <mergeCell ref="BW48:CA52"/>
    <mergeCell ref="CB22:CF34"/>
    <mergeCell ref="CG22:CK34"/>
    <mergeCell ref="BK22:BV24"/>
    <mergeCell ref="BK29:BV31"/>
    <mergeCell ref="BO14:BV15"/>
    <mergeCell ref="CB39:CF44"/>
    <mergeCell ref="CG19:CK21"/>
    <mergeCell ref="BI32:BS33"/>
    <mergeCell ref="BW14:CH15"/>
    <mergeCell ref="CB19:CF21"/>
    <mergeCell ref="BW22:CA34"/>
    <mergeCell ref="BH17:BV21"/>
    <mergeCell ref="BH29:BJ31"/>
    <mergeCell ref="BH22:BJ24"/>
    <mergeCell ref="CB45:CF47"/>
    <mergeCell ref="BG5:BP6"/>
    <mergeCell ref="AX5:BF6"/>
    <mergeCell ref="R14:AN15"/>
    <mergeCell ref="AL59:AP60"/>
    <mergeCell ref="BE43:BG44"/>
    <mergeCell ref="AL26:AO27"/>
    <mergeCell ref="AR43:AS44"/>
    <mergeCell ref="AL32:AO33"/>
    <mergeCell ref="AA5:AK6"/>
    <mergeCell ref="X22:AJ34"/>
    <mergeCell ref="AL5:AW6"/>
    <mergeCell ref="AP26:BB27"/>
    <mergeCell ref="AP32:BB33"/>
    <mergeCell ref="BH53:BV56"/>
    <mergeCell ref="AK57:BG58"/>
    <mergeCell ref="X17:AJ21"/>
    <mergeCell ref="AK17:BG21"/>
    <mergeCell ref="AT43:BD44"/>
    <mergeCell ref="AK43:AQ44"/>
    <mergeCell ref="X63:AJ70"/>
    <mergeCell ref="DE26:DF26"/>
    <mergeCell ref="BJ58:BQ59"/>
    <mergeCell ref="CB53:CF56"/>
    <mergeCell ref="CB48:CF52"/>
    <mergeCell ref="BW35:CA38"/>
    <mergeCell ref="AR69:BG70"/>
    <mergeCell ref="BP68:BS69"/>
    <mergeCell ref="BT68:BV69"/>
    <mergeCell ref="CL22:CO34"/>
    <mergeCell ref="CL35:CO38"/>
    <mergeCell ref="CL39:CO44"/>
    <mergeCell ref="CL45:CO47"/>
    <mergeCell ref="BT64:BV65"/>
    <mergeCell ref="CB57:CF60"/>
    <mergeCell ref="BW63:CA70"/>
    <mergeCell ref="CL48:CO52"/>
    <mergeCell ref="CL63:CO70"/>
    <mergeCell ref="CL57:CO60"/>
    <mergeCell ref="CG77:CK82"/>
    <mergeCell ref="CT91:CT92"/>
    <mergeCell ref="AK77:BG79"/>
    <mergeCell ref="AK80:BG82"/>
    <mergeCell ref="BR79:BT80"/>
    <mergeCell ref="AK63:BG66"/>
    <mergeCell ref="BW61:CA62"/>
    <mergeCell ref="BN68:BO69"/>
    <mergeCell ref="BN64:BO65"/>
    <mergeCell ref="CB63:CF70"/>
    <mergeCell ref="BL68:BM69"/>
    <mergeCell ref="BH71:BV73"/>
    <mergeCell ref="BW74:CA76"/>
    <mergeCell ref="R10:AN13"/>
    <mergeCell ref="CG92:CK99"/>
    <mergeCell ref="BH96:BM97"/>
    <mergeCell ref="BH93:BM94"/>
    <mergeCell ref="CU91:CW91"/>
    <mergeCell ref="CG63:CK70"/>
    <mergeCell ref="CG74:CK76"/>
    <mergeCell ref="CG71:CK73"/>
    <mergeCell ref="CG61:CK62"/>
    <mergeCell ref="CB77:CF82"/>
    <mergeCell ref="CL77:CO82"/>
    <mergeCell ref="X77:AJ82"/>
    <mergeCell ref="M77:W82"/>
    <mergeCell ref="BN98:BR98"/>
    <mergeCell ref="BJ79:BQ80"/>
    <mergeCell ref="BH83:BU86"/>
    <mergeCell ref="BW77:CA82"/>
    <mergeCell ref="CL92:CO99"/>
    <mergeCell ref="CG87:CK91"/>
    <mergeCell ref="BW71:CA73"/>
    <mergeCell ref="AK67:AM70"/>
    <mergeCell ref="AN67:AQ68"/>
    <mergeCell ref="AK71:BG73"/>
    <mergeCell ref="AN69:AQ70"/>
  </mergeCells>
  <phoneticPr fontId="20"/>
  <dataValidations count="7">
    <dataValidation type="list" allowBlank="1" showInputMessage="1" showErrorMessage="1" sqref="BV83:BV86" xr:uid="{00000000-0002-0000-0000-000000000000}">
      <formula1>$DB$13:$DB$19</formula1>
    </dataValidation>
    <dataValidation imeMode="off" allowBlank="1" showInputMessage="1" showErrorMessage="1" sqref="Q16:AN16 Q14:R14 BN99:BR99" xr:uid="{00000000-0002-0000-0000-000001000000}"/>
    <dataValidation type="list" allowBlank="1" showInputMessage="1" showErrorMessage="1" sqref="DA38" xr:uid="{00000000-0002-0000-0000-000002000000}">
      <formula1>$DA$36:$DA$38</formula1>
    </dataValidation>
    <dataValidation type="list" allowBlank="1" showInputMessage="1" showErrorMessage="1" sqref="BW53:CA56 CG53:CK56 BW61 CG61 CG71:CK76 BW71:CA76 BW35:BW45 BX35:CA44 CH35:CK44 CG35:CG45 BW83:CA91 CG83:CK91" xr:uid="{00000000-0002-0000-0000-000003000000}">
      <formula1>$CU$26:$CU$29</formula1>
    </dataValidation>
    <dataValidation type="list" allowBlank="1" showInputMessage="1" showErrorMessage="1" sqref="AL5:AW6" xr:uid="{00000000-0002-0000-0000-000004000000}">
      <formula1>$DC$26:$DC$29</formula1>
    </dataValidation>
    <dataValidation type="list" allowBlank="1" showInputMessage="1" showErrorMessage="1" sqref="AW16:BF16" xr:uid="{00000000-0002-0000-0000-000005000000}">
      <formula1>$DA$62:$DA$68</formula1>
    </dataValidation>
    <dataValidation type="list" allowBlank="1" showInputMessage="1" showErrorMessage="1" sqref="AP26:BB27" xr:uid="{00000000-0002-0000-0000-000006000000}">
      <formula1>$DE$26:$DE$29</formula1>
    </dataValidation>
  </dataValidations>
  <printOptions horizontalCentered="1"/>
  <pageMargins left="0.19685039370078741" right="0.19685039370078741" top="0.19685039370078741" bottom="0.19685039370078741" header="0.51181102362204722" footer="0.19685039370078741"/>
  <pageSetup paperSize="9" scale="88" orientation="portrait" r:id="rId1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GeN2-P08A</vt:lpstr>
      <vt:lpstr>'GeN2-P08A'!Print_Area</vt:lpstr>
      <vt:lpstr>'GeN2-P08A'!Print_Titles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Sato, Takayuki</cp:lastModifiedBy>
  <cp:lastPrinted>2020-12-11T01:07:14Z</cp:lastPrinted>
  <dcterms:created xsi:type="dcterms:W3CDTF">2009-08-17T04:44:12Z</dcterms:created>
  <dcterms:modified xsi:type="dcterms:W3CDTF">2024-03-06T01:23:22Z</dcterms:modified>
</cp:coreProperties>
</file>