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RG_完\"/>
    </mc:Choice>
  </mc:AlternateContent>
  <xr:revisionPtr revIDLastSave="0" documentId="13_ncr:1_{01326849-C8FF-4FB5-9872-39C5B1BEC442}" xr6:coauthVersionLast="45" xr6:coauthVersionMax="47" xr10:uidLastSave="{00000000-0000-0000-0000-000000000000}"/>
  <bookViews>
    <workbookView xWindow="20370" yWindow="-120" windowWidth="20730" windowHeight="11160" tabRatio="854" xr2:uid="{00000000-000D-0000-FFFF-FFFF00000000}"/>
  </bookViews>
  <sheets>
    <sheet name="UCMP-RG_Ver.2_S" sheetId="52" r:id="rId1"/>
  </sheets>
  <definedNames>
    <definedName name="_xlnm.Print_Area" localSheetId="0">'UCMP-RG_Ver.2_S'!$E$3:$CF$183</definedName>
    <definedName name="_xlnm.Print_Titles" localSheetId="0">'UCMP-RG_Ver.2_S'!$3:$18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19" i="52" l="1"/>
  <c r="BW19" i="52"/>
  <c r="AQ23" i="52" l="1"/>
  <c r="AK110" i="52"/>
  <c r="AR107" i="52"/>
  <c r="AP28" i="52"/>
  <c r="AQ80" i="52"/>
  <c r="AQ78" i="52"/>
  <c r="BB6" i="52"/>
  <c r="AS121" i="52"/>
  <c r="DD62" i="52" s="1"/>
  <c r="DF62" i="52" s="1"/>
  <c r="DG184" i="52"/>
  <c r="DF185" i="52"/>
  <c r="DF184" i="52"/>
  <c r="G181" i="52"/>
  <c r="DJ192" i="52"/>
  <c r="DJ191" i="52"/>
  <c r="DJ190" i="52"/>
  <c r="DJ186" i="52"/>
  <c r="DJ185" i="52"/>
  <c r="DJ184" i="52"/>
  <c r="DJ189" i="52"/>
  <c r="DJ188" i="52"/>
  <c r="DJ187" i="52"/>
  <c r="G177" i="52"/>
  <c r="DH192" i="52"/>
  <c r="DH184" i="52"/>
  <c r="DH191" i="52"/>
  <c r="DH190" i="52"/>
  <c r="DH189" i="52"/>
  <c r="DH188" i="52"/>
  <c r="DH187" i="52"/>
  <c r="DH186" i="52"/>
  <c r="DH185" i="52"/>
  <c r="G179" i="52"/>
  <c r="DI191" i="52"/>
  <c r="DI190" i="52"/>
  <c r="DI189" i="52"/>
  <c r="DI188" i="52"/>
  <c r="DI187" i="52"/>
  <c r="DI186" i="52"/>
  <c r="DI185" i="52"/>
  <c r="DI192" i="52"/>
  <c r="DI184" i="52"/>
  <c r="G175" i="52"/>
  <c r="DG190" i="52"/>
  <c r="DG191" i="52"/>
  <c r="DG189" i="52"/>
  <c r="DG185" i="52"/>
  <c r="DG188" i="52"/>
  <c r="DG187" i="52"/>
  <c r="DG186" i="52"/>
  <c r="DG192" i="52"/>
  <c r="DF187" i="52"/>
  <c r="DF186" i="52"/>
  <c r="DF192" i="52"/>
  <c r="DF191" i="52"/>
  <c r="DF190" i="52"/>
  <c r="DF189" i="52"/>
  <c r="DF188" i="52"/>
  <c r="G173" i="52"/>
  <c r="DE62" i="52"/>
  <c r="CB25" i="52"/>
  <c r="DF49" i="52"/>
  <c r="DG49" i="52"/>
  <c r="CB73" i="52"/>
  <c r="BW73" i="52"/>
  <c r="BW70" i="52"/>
  <c r="BW93" i="52"/>
  <c r="CB93" i="52"/>
  <c r="DE58" i="52"/>
  <c r="DE57" i="52"/>
  <c r="CB104" i="52"/>
  <c r="CB70" i="52"/>
  <c r="CB67" i="52"/>
  <c r="BW67" i="52"/>
  <c r="DF53" i="52"/>
  <c r="DG53" i="52"/>
  <c r="DF52" i="52"/>
  <c r="DG52" i="52"/>
  <c r="DF51" i="52"/>
  <c r="DG51" i="52"/>
  <c r="DF50" i="52"/>
  <c r="DG50" i="52"/>
  <c r="BW25" i="52"/>
  <c r="BW104" i="52"/>
  <c r="DF58" i="52"/>
  <c r="CB76" i="52"/>
  <c r="BW76" i="52"/>
  <c r="BW82" i="52"/>
  <c r="CB82" i="52"/>
  <c r="BW110" i="52"/>
  <c r="CB110" i="52"/>
  <c r="DG62" i="52" l="1"/>
  <c r="DG5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C8" authorId="0" shapeId="0" xr:uid="{00000000-0006-0000-0000-000001000000}">
      <text>
        <r>
          <rPr>
            <b/>
            <sz val="9"/>
            <color indexed="81"/>
            <rFont val="ＭＳ Ｐゴシック"/>
            <family val="3"/>
            <charset val="128"/>
          </rPr>
          <t xml:space="preserve">ローピングを選択
1:1
2:1
3:1
</t>
        </r>
      </text>
    </comment>
    <comment ref="BE10" authorId="0" shapeId="0" xr:uid="{00000000-0006-0000-0000-000002000000}">
      <text>
        <r>
          <rPr>
            <b/>
            <sz val="9"/>
            <color indexed="81"/>
            <rFont val="ＭＳ Ｐゴシック"/>
            <family val="3"/>
            <charset val="128"/>
          </rPr>
          <t>用途選択
非常用を兼ねる場合は非常用を選択</t>
        </r>
      </text>
    </comment>
    <comment ref="BJ114" authorId="0" shapeId="0" xr:uid="{00000000-0006-0000-0000-000003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<sst xmlns="http://schemas.openxmlformats.org/spreadsheetml/2006/main" count="458" uniqueCount="273">
  <si>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</si>
  <si>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</si>
  <si>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</si>
  <si>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</si>
  <si>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</si>
  <si>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</si>
  <si>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</si>
  <si>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</si>
  <si>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</si>
  <si>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</si>
  <si>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</si>
  <si>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</si>
  <si>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</si>
  <si>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</si>
  <si>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</si>
  <si>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</si>
  <si>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</si>
  <si>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</si>
  <si>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</si>
  <si>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非常用</t>
    <rPh sb="0" eb="3">
      <t>ヒジョウヨウ</t>
    </rPh>
    <phoneticPr fontId="20"/>
  </si>
  <si>
    <r>
      <t xml:space="preserve">ﾛｰﾋﾟﾝｸﾞを入力 </t>
    </r>
    <r>
      <rPr>
        <b/>
        <sz val="9"/>
        <rFont val="ＭＳ Ｐゴシック"/>
        <family val="3"/>
        <charset val="128"/>
      </rPr>
      <t xml:space="preserve"> :</t>
    </r>
    <rPh sb="8" eb="10">
      <t>ニュウリョク</t>
    </rPh>
    <phoneticPr fontId="20"/>
  </si>
  <si>
    <t>号機</t>
    <rPh sb="0" eb="2">
      <t>ゴウキ</t>
    </rPh>
    <phoneticPr fontId="20"/>
  </si>
  <si>
    <t>年</t>
    <rPh sb="0" eb="1">
      <t>ネン</t>
    </rPh>
    <phoneticPr fontId="20"/>
  </si>
  <si>
    <t>月</t>
    <rPh sb="0" eb="1">
      <t>ツキ</t>
    </rPh>
    <phoneticPr fontId="20"/>
  </si>
  <si>
    <t>日</t>
    <rPh sb="0" eb="1">
      <t>ヒ</t>
    </rPh>
    <phoneticPr fontId="20"/>
  </si>
  <si>
    <r>
      <t>非常用以外 or 非常用</t>
    </r>
    <r>
      <rPr>
        <b/>
        <sz val="9"/>
        <rFont val="ＭＳ Ｐゴシック"/>
        <family val="3"/>
        <charset val="128"/>
      </rPr>
      <t xml:space="preserve"> :</t>
    </r>
    <rPh sb="0" eb="3">
      <t>ヒジョウヨウ</t>
    </rPh>
    <rPh sb="3" eb="5">
      <t>イガイ</t>
    </rPh>
    <rPh sb="9" eb="12">
      <t>ヒジョウヨウ</t>
    </rPh>
    <phoneticPr fontId="20"/>
  </si>
  <si>
    <t>非常用以外</t>
    <rPh sb="0" eb="3">
      <t>ヒジョウヨウ</t>
    </rPh>
    <rPh sb="3" eb="5">
      <t>イガイ</t>
    </rPh>
    <phoneticPr fontId="20"/>
  </si>
  <si>
    <t>制御盤内ｻｰｷｯﾄﾌﾟﾛﾃｸﾀ｢CP15～18｣を遮断し､常時作動型ﾌﾞﾚｰｷを開放してﾄﾞｱｿﾞｰﾝ外で待機型ﾌﾞﾚｰｷで停止する事を確認する｡</t>
    <rPh sb="0" eb="2">
      <t>セイギョ</t>
    </rPh>
    <rPh sb="2" eb="3">
      <t>バン</t>
    </rPh>
    <rPh sb="3" eb="4">
      <t>ナイ</t>
    </rPh>
    <rPh sb="25" eb="27">
      <t>シャダン</t>
    </rPh>
    <rPh sb="29" eb="31">
      <t>ジョウジ</t>
    </rPh>
    <rPh sb="31" eb="33">
      <t>サドウ</t>
    </rPh>
    <rPh sb="33" eb="34">
      <t>カタ</t>
    </rPh>
    <rPh sb="40" eb="42">
      <t>カイホウ</t>
    </rPh>
    <rPh sb="51" eb="52">
      <t>ガイ</t>
    </rPh>
    <rPh sb="53" eb="55">
      <t>タイキ</t>
    </rPh>
    <rPh sb="55" eb="56">
      <t>カタ</t>
    </rPh>
    <rPh sb="62" eb="64">
      <t>テイシ</t>
    </rPh>
    <rPh sb="66" eb="67">
      <t>コト</t>
    </rPh>
    <rPh sb="68" eb="70">
      <t>カクニン</t>
    </rPh>
    <phoneticPr fontId="20"/>
  </si>
  <si>
    <t>用途</t>
    <rPh sb="0" eb="2">
      <t>ヨウト</t>
    </rPh>
    <phoneticPr fontId="20"/>
  </si>
  <si>
    <t>UCMP盤</t>
    <rPh sb="4" eb="5">
      <t>バン</t>
    </rPh>
    <phoneticPr fontId="20"/>
  </si>
  <si>
    <t>型式</t>
    <rPh sb="0" eb="2">
      <t>カタシキ</t>
    </rPh>
    <phoneticPr fontId="20"/>
  </si>
  <si>
    <t>目視により確認する</t>
    <rPh sb="0" eb="2">
      <t>モクシ</t>
    </rPh>
    <rPh sb="5" eb="7">
      <t>カクニン</t>
    </rPh>
    <phoneticPr fontId="20"/>
  </si>
  <si>
    <t>UCMP制御盤に取り付けられた銘板の型式が、大臣認定を受けたものと異なること。</t>
    <rPh sb="4" eb="6">
      <t>セイギョ</t>
    </rPh>
    <rPh sb="6" eb="7">
      <t>バン</t>
    </rPh>
    <rPh sb="8" eb="9">
      <t>ト</t>
    </rPh>
    <rPh sb="10" eb="11">
      <t>ツ</t>
    </rPh>
    <rPh sb="15" eb="17">
      <t>メイバン</t>
    </rPh>
    <rPh sb="18" eb="20">
      <t>カタシキ</t>
    </rPh>
    <rPh sb="22" eb="24">
      <t>ダイジン</t>
    </rPh>
    <rPh sb="24" eb="26">
      <t>ニンテイ</t>
    </rPh>
    <rPh sb="27" eb="28">
      <t>ウ</t>
    </rPh>
    <rPh sb="33" eb="34">
      <t>コト</t>
    </rPh>
    <phoneticPr fontId="20"/>
  </si>
  <si>
    <t>指定型式</t>
    <rPh sb="0" eb="2">
      <t>シテイ</t>
    </rPh>
    <rPh sb="2" eb="4">
      <t>カタシキ</t>
    </rPh>
    <phoneticPr fontId="20"/>
  </si>
  <si>
    <t>型</t>
    <rPh sb="0" eb="1">
      <t>カタ</t>
    </rPh>
    <phoneticPr fontId="20"/>
  </si>
  <si>
    <t>押付力の調整</t>
    <rPh sb="0" eb="2">
      <t>オシツケ</t>
    </rPh>
    <rPh sb="2" eb="3">
      <t>リョク</t>
    </rPh>
    <rPh sb="4" eb="6">
      <t>チョウセイ</t>
    </rPh>
    <phoneticPr fontId="20"/>
  </si>
  <si>
    <t>健全性の監視</t>
    <rPh sb="0" eb="3">
      <t>ケンゼンセイ</t>
    </rPh>
    <rPh sb="4" eb="6">
      <t>カンシ</t>
    </rPh>
    <phoneticPr fontId="20"/>
  </si>
  <si>
    <t>動作しないこと。</t>
    <rPh sb="0" eb="2">
      <t>ドウサ</t>
    </rPh>
    <phoneticPr fontId="20"/>
  </si>
  <si>
    <t>型式が、大臣認定を受けたものと異なること。</t>
    <rPh sb="0" eb="2">
      <t>カタシキ</t>
    </rPh>
    <rPh sb="4" eb="6">
      <t>ダイジン</t>
    </rPh>
    <rPh sb="6" eb="8">
      <t>ニンテイ</t>
    </rPh>
    <rPh sb="9" eb="10">
      <t>ウ</t>
    </rPh>
    <rPh sb="15" eb="16">
      <t>コト</t>
    </rPh>
    <phoneticPr fontId="20"/>
  </si>
  <si>
    <t>目視により確認する。</t>
    <rPh sb="0" eb="2">
      <t>モクシ</t>
    </rPh>
    <rPh sb="5" eb="7">
      <t>カクニン</t>
    </rPh>
    <phoneticPr fontId="20"/>
  </si>
  <si>
    <t>過剰に油の飛散があること。</t>
    <rPh sb="0" eb="2">
      <t>カジョウ</t>
    </rPh>
    <rPh sb="3" eb="4">
      <t>アブラ</t>
    </rPh>
    <rPh sb="5" eb="7">
      <t>ヒサン</t>
    </rPh>
    <phoneticPr fontId="20"/>
  </si>
  <si>
    <t>作動の状況</t>
    <rPh sb="0" eb="2">
      <t>サドウ</t>
    </rPh>
    <rPh sb="3" eb="5">
      <t>ジョウキョウ</t>
    </rPh>
    <phoneticPr fontId="20"/>
  </si>
  <si>
    <t>動作位置を確認する。</t>
    <rPh sb="0" eb="2">
      <t>ドウサ</t>
    </rPh>
    <rPh sb="2" eb="4">
      <t>イチ</t>
    </rPh>
    <rPh sb="5" eb="7">
      <t>カクニン</t>
    </rPh>
    <phoneticPr fontId="20"/>
  </si>
  <si>
    <t>機器故障と判断され、制止すること。</t>
    <rPh sb="0" eb="2">
      <t>キキ</t>
    </rPh>
    <rPh sb="2" eb="4">
      <t>コショウ</t>
    </rPh>
    <rPh sb="5" eb="7">
      <t>ハンダン</t>
    </rPh>
    <rPh sb="10" eb="12">
      <t>セイシ</t>
    </rPh>
    <phoneticPr fontId="20"/>
  </si>
  <si>
    <t>寿命</t>
    <rPh sb="0" eb="2">
      <t>ジュミョウ</t>
    </rPh>
    <phoneticPr fontId="20"/>
  </si>
  <si>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</si>
  <si>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</si>
  <si>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昇降路の出入り口の床面から±105 mm以内の位置で動作しないこと。</t>
    <rPh sb="0" eb="2">
      <t>ショウコウ</t>
    </rPh>
    <rPh sb="2" eb="3">
      <t>ロ</t>
    </rPh>
    <rPh sb="4" eb="6">
      <t>デイ</t>
    </rPh>
    <rPh sb="7" eb="8">
      <t>グチ</t>
    </rPh>
    <rPh sb="9" eb="11">
      <t>ユカメン</t>
    </rPh>
    <rPh sb="20" eb="22">
      <t>イナイ</t>
    </rPh>
    <rPh sb="23" eb="25">
      <t>イチ</t>
    </rPh>
    <rPh sb="26" eb="28">
      <t>ドウサ</t>
    </rPh>
    <phoneticPr fontId="20"/>
  </si>
  <si>
    <t>劣化の状況</t>
    <rPh sb="0" eb="2">
      <t>レッカ</t>
    </rPh>
    <rPh sb="3" eb="5">
      <t>ジョウキョウ</t>
    </rPh>
    <phoneticPr fontId="20"/>
  </si>
  <si>
    <t>設置後10年を経過していること。</t>
    <rPh sb="0" eb="2">
      <t>セッチ</t>
    </rPh>
    <rPh sb="2" eb="3">
      <t>ゴ</t>
    </rPh>
    <rPh sb="5" eb="6">
      <t>ネン</t>
    </rPh>
    <rPh sb="7" eb="9">
      <t>ケイカ</t>
    </rPh>
    <phoneticPr fontId="20"/>
  </si>
  <si>
    <t>特定距離感知装置</t>
    <rPh sb="0" eb="2">
      <t>トクテイ</t>
    </rPh>
    <rPh sb="2" eb="4">
      <t>キョリ</t>
    </rPh>
    <rPh sb="4" eb="6">
      <t>カンチ</t>
    </rPh>
    <rPh sb="6" eb="8">
      <t>ソウチ</t>
    </rPh>
    <phoneticPr fontId="20"/>
  </si>
  <si>
    <t>大臣認定を受けたものと異なること。</t>
  </si>
  <si>
    <t>電磁接触器</t>
    <rPh sb="0" eb="2">
      <t>デンジ</t>
    </rPh>
    <rPh sb="2" eb="4">
      <t>セッショク</t>
    </rPh>
    <rPh sb="4" eb="5">
      <t>キ</t>
    </rPh>
    <phoneticPr fontId="20"/>
  </si>
  <si>
    <t>動作回数又は経年を確認する。</t>
    <rPh sb="0" eb="2">
      <t>ドウサ</t>
    </rPh>
    <rPh sb="2" eb="4">
      <t>カイスウ</t>
    </rPh>
    <rPh sb="4" eb="5">
      <t>マタ</t>
    </rPh>
    <rPh sb="6" eb="8">
      <t>ケイネン</t>
    </rPh>
    <rPh sb="9" eb="11">
      <t>カクニン</t>
    </rPh>
    <phoneticPr fontId="20"/>
  </si>
  <si>
    <t>設置後の動作回数が規定値に到達時、又は設置後15年を経過していること。</t>
    <rPh sb="0" eb="2">
      <t>セッチ</t>
    </rPh>
    <rPh sb="2" eb="3">
      <t>ゴ</t>
    </rPh>
    <rPh sb="4" eb="6">
      <t>ドウサ</t>
    </rPh>
    <rPh sb="6" eb="8">
      <t>カイスウ</t>
    </rPh>
    <rPh sb="9" eb="12">
      <t>キテイチ</t>
    </rPh>
    <rPh sb="13" eb="15">
      <t>トウタツ</t>
    </rPh>
    <rPh sb="15" eb="16">
      <t>ジ</t>
    </rPh>
    <rPh sb="17" eb="18">
      <t>マタ</t>
    </rPh>
    <rPh sb="19" eb="21">
      <t>セッチ</t>
    </rPh>
    <rPh sb="21" eb="22">
      <t>ゴ</t>
    </rPh>
    <rPh sb="24" eb="25">
      <t>ネン</t>
    </rPh>
    <rPh sb="26" eb="28">
      <t>ケイカ</t>
    </rPh>
    <phoneticPr fontId="20"/>
  </si>
  <si>
    <t>金尺等により測定する。</t>
    <rPh sb="0" eb="1">
      <t>カナ</t>
    </rPh>
    <rPh sb="1" eb="2">
      <t>ジャク</t>
    </rPh>
    <rPh sb="2" eb="3">
      <t>トウ</t>
    </rPh>
    <rPh sb="6" eb="8">
      <t>ソクテイ</t>
    </rPh>
    <phoneticPr fontId="20"/>
  </si>
  <si>
    <t>規定値を超えていること。　</t>
    <rPh sb="0" eb="3">
      <t>キテイチ</t>
    </rPh>
    <rPh sb="4" eb="5">
      <t>コ</t>
    </rPh>
    <phoneticPr fontId="20"/>
  </si>
  <si>
    <t>測定値</t>
    <rPh sb="0" eb="3">
      <t>ソクテイチ</t>
    </rPh>
    <phoneticPr fontId="20"/>
  </si>
  <si>
    <r>
      <t>m</t>
    </r>
    <r>
      <rPr>
        <sz val="11"/>
        <rFont val="ＭＳ Ｐゴシック"/>
        <family val="3"/>
        <charset val="128"/>
      </rPr>
      <t>m</t>
    </r>
    <phoneticPr fontId="20"/>
  </si>
  <si>
    <t>つま先保護板</t>
    <rPh sb="2" eb="3">
      <t>サキ</t>
    </rPh>
    <rPh sb="3" eb="5">
      <t>ホゴ</t>
    </rPh>
    <rPh sb="5" eb="6">
      <t>イタ</t>
    </rPh>
    <phoneticPr fontId="20"/>
  </si>
  <si>
    <t>取り付けの状況</t>
    <rPh sb="0" eb="1">
      <t>ト</t>
    </rPh>
    <rPh sb="2" eb="3">
      <t>ツ</t>
    </rPh>
    <rPh sb="5" eb="7">
      <t>ジョウキョウ</t>
    </rPh>
    <phoneticPr fontId="20"/>
  </si>
  <si>
    <t>目視及び触診により確認する。</t>
    <rPh sb="0" eb="2">
      <t>モクシ</t>
    </rPh>
    <rPh sb="2" eb="3">
      <t>オヨ</t>
    </rPh>
    <rPh sb="4" eb="6">
      <t>ショクシン</t>
    </rPh>
    <rPh sb="9" eb="11">
      <t>カクニン</t>
    </rPh>
    <phoneticPr fontId="20"/>
  </si>
  <si>
    <t>著しい変形、破損、錆、腐食があること。</t>
    <rPh sb="0" eb="1">
      <t>イチジル</t>
    </rPh>
    <rPh sb="3" eb="5">
      <t>ヘンケイ</t>
    </rPh>
    <rPh sb="6" eb="8">
      <t>ハソン</t>
    </rPh>
    <rPh sb="9" eb="10">
      <t>サビ</t>
    </rPh>
    <rPh sb="11" eb="13">
      <t>フショク</t>
    </rPh>
    <phoneticPr fontId="20"/>
  </si>
  <si>
    <t>長さ</t>
    <rPh sb="0" eb="1">
      <t>ナガ</t>
    </rPh>
    <phoneticPr fontId="20"/>
  </si>
  <si>
    <t>かご床面からつま先保護板直線部までの長さを巻き尺等により測定する。</t>
    <rPh sb="2" eb="4">
      <t>ユカメン</t>
    </rPh>
    <rPh sb="8" eb="12">
      <t>サキホゴイタ</t>
    </rPh>
    <rPh sb="12" eb="14">
      <t>チョクセン</t>
    </rPh>
    <rPh sb="14" eb="15">
      <t>ブ</t>
    </rPh>
    <rPh sb="18" eb="19">
      <t>ナガ</t>
    </rPh>
    <rPh sb="21" eb="22">
      <t>マ</t>
    </rPh>
    <rPh sb="23" eb="24">
      <t>ジャク</t>
    </rPh>
    <rPh sb="24" eb="25">
      <t>トウ</t>
    </rPh>
    <rPh sb="28" eb="30">
      <t>ソクテイ</t>
    </rPh>
    <phoneticPr fontId="20"/>
  </si>
  <si>
    <t>所定の長さ以上でないこと。</t>
    <rPh sb="0" eb="2">
      <t>ショテイ</t>
    </rPh>
    <rPh sb="3" eb="4">
      <t>ナガ</t>
    </rPh>
    <rPh sb="5" eb="7">
      <t>イジョウ</t>
    </rPh>
    <phoneticPr fontId="20"/>
  </si>
  <si>
    <t>有効長さ：</t>
    <rPh sb="0" eb="2">
      <t>ユウコウ</t>
    </rPh>
    <rPh sb="2" eb="3">
      <t>ナガ</t>
    </rPh>
    <phoneticPr fontId="20"/>
  </si>
  <si>
    <t>cm</t>
    <phoneticPr fontId="20"/>
  </si>
  <si>
    <r>
      <t>c</t>
    </r>
    <r>
      <rPr>
        <sz val="11"/>
        <rFont val="ＭＳ Ｐゴシック"/>
        <family val="3"/>
        <charset val="128"/>
      </rPr>
      <t>m</t>
    </r>
    <phoneticPr fontId="20"/>
  </si>
  <si>
    <t>mm</t>
    <phoneticPr fontId="20"/>
  </si>
  <si>
    <t>前回停止距離</t>
    <rPh sb="0" eb="2">
      <t>ゼンカイ</t>
    </rPh>
    <rPh sb="2" eb="4">
      <t>テイシ</t>
    </rPh>
    <rPh sb="4" eb="6">
      <t>キョリ</t>
    </rPh>
    <phoneticPr fontId="20"/>
  </si>
  <si>
    <t>停止距離</t>
    <rPh sb="0" eb="2">
      <t>テイシ</t>
    </rPh>
    <rPh sb="2" eb="4">
      <t>キョリ</t>
    </rPh>
    <phoneticPr fontId="20"/>
  </si>
  <si>
    <r>
      <t>S</t>
    </r>
    <r>
      <rPr>
        <sz val="11"/>
        <rFont val="ＭＳ Ｐゴシック"/>
        <family val="3"/>
        <charset val="128"/>
      </rPr>
      <t>-1</t>
    </r>
    <phoneticPr fontId="20"/>
  </si>
  <si>
    <r>
      <t>S</t>
    </r>
    <r>
      <rPr>
        <sz val="11"/>
        <rFont val="ＭＳ Ｐゴシック"/>
        <family val="3"/>
        <charset val="128"/>
      </rPr>
      <t>-2</t>
    </r>
    <phoneticPr fontId="20"/>
  </si>
  <si>
    <r>
      <t>S</t>
    </r>
    <r>
      <rPr>
        <sz val="11"/>
        <rFont val="ＭＳ Ｐゴシック"/>
        <family val="3"/>
        <charset val="128"/>
      </rPr>
      <t>2</t>
    </r>
    <phoneticPr fontId="20"/>
  </si>
  <si>
    <t>S-2:</t>
    <phoneticPr fontId="20"/>
  </si>
  <si>
    <t>S-1:</t>
    <phoneticPr fontId="20"/>
  </si>
  <si>
    <t>交換基準</t>
    <rPh sb="0" eb="2">
      <t>コウカン</t>
    </rPh>
    <rPh sb="2" eb="4">
      <t>キジュン</t>
    </rPh>
    <phoneticPr fontId="20"/>
  </si>
  <si>
    <t>・特定距離感知装置が感知しないこと。</t>
    <rPh sb="1" eb="3">
      <t>トクテイ</t>
    </rPh>
    <rPh sb="3" eb="5">
      <t>キョリ</t>
    </rPh>
    <rPh sb="5" eb="7">
      <t>カンチ</t>
    </rPh>
    <rPh sb="7" eb="9">
      <t>ソウチ</t>
    </rPh>
    <rPh sb="10" eb="12">
      <t>カンチ</t>
    </rPh>
    <phoneticPr fontId="20"/>
  </si>
  <si>
    <t>・制止しないこと。</t>
    <rPh sb="1" eb="3">
      <t>セイシ</t>
    </rPh>
    <phoneticPr fontId="20"/>
  </si>
  <si>
    <t>・制止距離の年次変化量が著しいこと。</t>
    <rPh sb="1" eb="3">
      <t>セイシ</t>
    </rPh>
    <rPh sb="3" eb="5">
      <t>キョリ</t>
    </rPh>
    <rPh sb="6" eb="8">
      <t>ネンジ</t>
    </rPh>
    <rPh sb="8" eb="10">
      <t>ヘンカ</t>
    </rPh>
    <rPh sb="10" eb="11">
      <t>リョウ</t>
    </rPh>
    <rPh sb="12" eb="13">
      <t>イチジル</t>
    </rPh>
    <phoneticPr fontId="20"/>
  </si>
  <si>
    <t>規定距離：</t>
    <rPh sb="0" eb="2">
      <t>キテイ</t>
    </rPh>
    <rPh sb="2" eb="4">
      <t>キョリ</t>
    </rPh>
    <phoneticPr fontId="20"/>
  </si>
  <si>
    <t>検査用ﾊｰﾈｽを接続し常時作動型ﾌﾞﾚｰｷを開放してﾄﾞｱｿﾞｰﾝ外で待機型ﾌﾞﾚｰｷで停止する事を確認する｡</t>
  </si>
  <si>
    <r>
      <t>J</t>
    </r>
    <r>
      <rPr>
        <sz val="11"/>
        <rFont val="ＭＳ Ｐゴシック"/>
        <family val="3"/>
        <charset val="128"/>
      </rPr>
      <t>AA26807CEZ104</t>
    </r>
    <phoneticPr fontId="20"/>
  </si>
  <si>
    <t>JAA26807CEZ124</t>
    <phoneticPr fontId="20"/>
  </si>
  <si>
    <t>JAA26807CEZ144</t>
    <phoneticPr fontId="20"/>
  </si>
  <si>
    <t>JAA26807CEZ164</t>
    <phoneticPr fontId="20"/>
  </si>
  <si>
    <t>JAA26807CEZ204</t>
    <phoneticPr fontId="20"/>
  </si>
  <si>
    <t>JAA26807CEZ304</t>
    <phoneticPr fontId="20"/>
  </si>
  <si>
    <t>JAA26807CEZ404</t>
    <phoneticPr fontId="20"/>
  </si>
  <si>
    <t>JAA26807CEZ424</t>
    <phoneticPr fontId="20"/>
  </si>
  <si>
    <t>JAA26807CEZ512</t>
    <phoneticPr fontId="20"/>
  </si>
  <si>
    <t>JAA26807CEZ612</t>
    <phoneticPr fontId="20"/>
  </si>
  <si>
    <t>JAA26807CEZ622</t>
    <phoneticPr fontId="20"/>
  </si>
  <si>
    <r>
      <t>J</t>
    </r>
    <r>
      <rPr>
        <sz val="11"/>
        <rFont val="ＭＳ Ｐゴシック"/>
        <family val="3"/>
        <charset val="128"/>
      </rPr>
      <t>AA31414AAA</t>
    </r>
    <phoneticPr fontId="20"/>
  </si>
  <si>
    <t>JAA31414KAA</t>
    <phoneticPr fontId="20"/>
  </si>
  <si>
    <t>JAA31414LAA</t>
    <phoneticPr fontId="20"/>
  </si>
  <si>
    <t>JAA31414CAA</t>
    <phoneticPr fontId="20"/>
  </si>
  <si>
    <t>JAA31414BAA</t>
    <phoneticPr fontId="20"/>
  </si>
  <si>
    <t>JAA31414DAA</t>
    <phoneticPr fontId="20"/>
  </si>
  <si>
    <t>JAA31414JAA</t>
    <phoneticPr fontId="20"/>
  </si>
  <si>
    <t>JAA31414EAA</t>
    <phoneticPr fontId="20"/>
  </si>
  <si>
    <t>JAA31414FAA</t>
    <phoneticPr fontId="20"/>
  </si>
  <si>
    <t>JAA31414GAA</t>
    <phoneticPr fontId="20"/>
  </si>
  <si>
    <t>JAA31414HAA</t>
    <phoneticPr fontId="20"/>
  </si>
  <si>
    <t>ENNNUN-1540</t>
    <phoneticPr fontId="20"/>
  </si>
  <si>
    <t>ENNNUN-1541</t>
    <phoneticPr fontId="20"/>
  </si>
  <si>
    <t>ENNNUN-1542</t>
    <phoneticPr fontId="20"/>
  </si>
  <si>
    <t>ENNNUN-1543</t>
    <phoneticPr fontId="20"/>
  </si>
  <si>
    <t>ENNNUN-2291</t>
    <phoneticPr fontId="20"/>
  </si>
  <si>
    <t>DBRG-1B型</t>
    <rPh sb="7" eb="8">
      <t>カタ</t>
    </rPh>
    <phoneticPr fontId="20"/>
  </si>
  <si>
    <t>認定番号</t>
    <rPh sb="0" eb="2">
      <t>ニンテイ</t>
    </rPh>
    <rPh sb="2" eb="4">
      <t>バンゴウ</t>
    </rPh>
    <phoneticPr fontId="20"/>
  </si>
  <si>
    <t>GECB型番</t>
    <rPh sb="4" eb="6">
      <t>カタバン</t>
    </rPh>
    <phoneticPr fontId="20"/>
  </si>
  <si>
    <t>ソフトバージョン</t>
    <phoneticPr fontId="20"/>
  </si>
  <si>
    <t>-</t>
    <phoneticPr fontId="20"/>
  </si>
  <si>
    <t>大臣認定番号</t>
    <rPh sb="0" eb="2">
      <t>ダイジン</t>
    </rPh>
    <rPh sb="2" eb="4">
      <t>ニンテイ</t>
    </rPh>
    <rPh sb="4" eb="6">
      <t>バンゴウ</t>
    </rPh>
    <phoneticPr fontId="20"/>
  </si>
  <si>
    <t>昭和</t>
    <rPh sb="0" eb="2">
      <t>ショウワ</t>
    </rPh>
    <phoneticPr fontId="20"/>
  </si>
  <si>
    <t>平成</t>
    <rPh sb="0" eb="2">
      <t>ヘイセイ</t>
    </rPh>
    <phoneticPr fontId="20"/>
  </si>
  <si>
    <t>？</t>
    <phoneticPr fontId="20"/>
  </si>
  <si>
    <t>元号</t>
    <rPh sb="0" eb="2">
      <t>ゲンゴウ</t>
    </rPh>
    <phoneticPr fontId="20"/>
  </si>
  <si>
    <t>つま先</t>
    <rPh sb="2" eb="3">
      <t>サキ</t>
    </rPh>
    <phoneticPr fontId="20"/>
  </si>
  <si>
    <t>名称</t>
    <rPh sb="0" eb="2">
      <t>メイショウ</t>
    </rPh>
    <phoneticPr fontId="20"/>
  </si>
  <si>
    <t>回数</t>
    <rPh sb="0" eb="2">
      <t>カイスウ</t>
    </rPh>
    <phoneticPr fontId="20"/>
  </si>
  <si>
    <t>経年</t>
    <rPh sb="0" eb="2">
      <t>ケイネン</t>
    </rPh>
    <phoneticPr fontId="20"/>
  </si>
  <si>
    <t>総合</t>
    <rPh sb="0" eb="2">
      <t>ソウゴウ</t>
    </rPh>
    <phoneticPr fontId="20"/>
  </si>
  <si>
    <r>
      <t>S</t>
    </r>
    <r>
      <rPr>
        <sz val="11"/>
        <rFont val="ＭＳ Ｐゴシック"/>
        <family val="3"/>
        <charset val="128"/>
      </rPr>
      <t>1</t>
    </r>
    <phoneticPr fontId="20"/>
  </si>
  <si>
    <r>
      <t>S</t>
    </r>
    <r>
      <rPr>
        <sz val="11"/>
        <rFont val="ＭＳ Ｐゴシック"/>
        <family val="3"/>
        <charset val="128"/>
      </rPr>
      <t>3</t>
    </r>
    <phoneticPr fontId="20"/>
  </si>
  <si>
    <t>S-1,S-2：</t>
    <phoneticPr fontId="20"/>
  </si>
  <si>
    <t>S1,S2,S3：</t>
    <phoneticPr fontId="20"/>
  </si>
  <si>
    <t>型式（名称）</t>
    <phoneticPr fontId="20"/>
  </si>
  <si>
    <t>型番：</t>
    <rPh sb="0" eb="2">
      <t>カタバン</t>
    </rPh>
    <phoneticPr fontId="20"/>
  </si>
  <si>
    <t>Ver.：</t>
    <phoneticPr fontId="20"/>
  </si>
  <si>
    <t>グリッパー</t>
    <phoneticPr fontId="20"/>
  </si>
  <si>
    <t>#622</t>
    <phoneticPr fontId="20"/>
  </si>
  <si>
    <t>#620</t>
    <phoneticPr fontId="20"/>
  </si>
  <si>
    <r>
      <t>#</t>
    </r>
    <r>
      <rPr>
        <sz val="11"/>
        <rFont val="ＭＳ Ｐゴシック"/>
        <family val="3"/>
        <charset val="128"/>
      </rPr>
      <t>622</t>
    </r>
    <phoneticPr fontId="20"/>
  </si>
  <si>
    <r>
      <t>#</t>
    </r>
    <r>
      <rPr>
        <sz val="11"/>
        <rFont val="ＭＳ Ｐゴシック"/>
        <family val="3"/>
        <charset val="128"/>
      </rPr>
      <t>620</t>
    </r>
    <phoneticPr fontId="20"/>
  </si>
  <si>
    <t>DBRG-4型</t>
    <rPh sb="6" eb="7">
      <t>カタ</t>
    </rPh>
    <phoneticPr fontId="20"/>
  </si>
  <si>
    <t>JAA26807CEZ204</t>
    <phoneticPr fontId="20"/>
  </si>
  <si>
    <t>JAA31414CAA</t>
    <phoneticPr fontId="20"/>
  </si>
  <si>
    <t>21293AFH/21293AFJ</t>
    <phoneticPr fontId="20"/>
  </si>
  <si>
    <t>#626</t>
    <phoneticPr fontId="20"/>
  </si>
  <si>
    <r>
      <t>#</t>
    </r>
    <r>
      <rPr>
        <sz val="11"/>
        <rFont val="ＭＳ Ｐゴシック"/>
        <family val="3"/>
        <charset val="128"/>
      </rPr>
      <t>626</t>
    </r>
    <phoneticPr fontId="20"/>
  </si>
  <si>
    <t>動作位置</t>
    <rPh sb="0" eb="2">
      <t>ドウサ</t>
    </rPh>
    <rPh sb="2" eb="4">
      <t>イチ</t>
    </rPh>
    <phoneticPr fontId="20"/>
  </si>
  <si>
    <t>基盤</t>
    <rPh sb="0" eb="2">
      <t>キバン</t>
    </rPh>
    <phoneticPr fontId="20"/>
  </si>
  <si>
    <t>ソフト</t>
    <phoneticPr fontId="20"/>
  </si>
  <si>
    <t>判定</t>
    <rPh sb="0" eb="2">
      <t>ハンテイ</t>
    </rPh>
    <phoneticPr fontId="20"/>
  </si>
  <si>
    <t>(1)</t>
    <phoneticPr fontId="20"/>
  </si>
  <si>
    <t>(2)</t>
    <phoneticPr fontId="20"/>
  </si>
  <si>
    <t>(3)</t>
    <phoneticPr fontId="20"/>
  </si>
  <si>
    <t>(4)</t>
    <phoneticPr fontId="20"/>
  </si>
  <si>
    <t>(5)</t>
    <phoneticPr fontId="20"/>
  </si>
  <si>
    <t>(6)</t>
    <phoneticPr fontId="20"/>
  </si>
  <si>
    <r>
      <t>(</t>
    </r>
    <r>
      <rPr>
        <sz val="11"/>
        <rFont val="ＭＳ Ｐゴシック"/>
        <family val="3"/>
        <charset val="128"/>
      </rPr>
      <t>7)</t>
    </r>
    <phoneticPr fontId="20"/>
  </si>
  <si>
    <r>
      <t>(</t>
    </r>
    <r>
      <rPr>
        <sz val="11"/>
        <rFont val="ＭＳ Ｐゴシック"/>
        <family val="3"/>
        <charset val="128"/>
      </rPr>
      <t>8)</t>
    </r>
    <phoneticPr fontId="20"/>
  </si>
  <si>
    <r>
      <t>(</t>
    </r>
    <r>
      <rPr>
        <sz val="11"/>
        <rFont val="ＭＳ Ｐゴシック"/>
        <family val="3"/>
        <charset val="128"/>
      </rPr>
      <t>9)</t>
    </r>
    <phoneticPr fontId="20"/>
  </si>
  <si>
    <t>ENNNUN-0427</t>
    <phoneticPr fontId="20"/>
  </si>
  <si>
    <t>写真貼り付け</t>
    <rPh sb="0" eb="2">
      <t>シャシン</t>
    </rPh>
    <rPh sb="2" eb="3">
      <t>ハ</t>
    </rPh>
    <rPh sb="4" eb="5">
      <t>ツ</t>
    </rPh>
    <phoneticPr fontId="20"/>
  </si>
  <si>
    <t>動作位置寸法を入力すると自動で選択される。</t>
    <rPh sb="0" eb="2">
      <t>ドウサ</t>
    </rPh>
    <rPh sb="2" eb="4">
      <t>イチ</t>
    </rPh>
    <rPh sb="4" eb="6">
      <t>スンポウ</t>
    </rPh>
    <rPh sb="7" eb="9">
      <t>ニュウリョク</t>
    </rPh>
    <rPh sb="12" eb="14">
      <t>ジドウ</t>
    </rPh>
    <rPh sb="15" eb="17">
      <t>センタク</t>
    </rPh>
    <phoneticPr fontId="20"/>
  </si>
  <si>
    <t>制御盤型式を選択すると自動で判定される</t>
    <rPh sb="0" eb="3">
      <t>セイギョバン</t>
    </rPh>
    <rPh sb="3" eb="5">
      <t>カタシキ</t>
    </rPh>
    <rPh sb="6" eb="8">
      <t>センタク</t>
    </rPh>
    <rPh sb="11" eb="13">
      <t>ジドウ</t>
    </rPh>
    <rPh sb="14" eb="16">
      <t>ハンテイ</t>
    </rPh>
    <phoneticPr fontId="20"/>
  </si>
  <si>
    <t>待機型ブレーキ型式を選択すると自動で判定される。</t>
    <rPh sb="0" eb="3">
      <t>タイキガタ</t>
    </rPh>
    <rPh sb="7" eb="9">
      <t>カタシキ</t>
    </rPh>
    <rPh sb="10" eb="12">
      <t>センタク</t>
    </rPh>
    <rPh sb="15" eb="17">
      <t>ジドウ</t>
    </rPh>
    <rPh sb="18" eb="20">
      <t>ハンテイ</t>
    </rPh>
    <phoneticPr fontId="20"/>
  </si>
  <si>
    <t>手動で判定する。</t>
    <rPh sb="3" eb="5">
      <t>ハンテイ</t>
    </rPh>
    <phoneticPr fontId="20"/>
  </si>
  <si>
    <t>手動で判定する。</t>
    <rPh sb="0" eb="2">
      <t>シュドウ</t>
    </rPh>
    <rPh sb="3" eb="5">
      <t>ハンテイ</t>
    </rPh>
    <phoneticPr fontId="20"/>
  </si>
  <si>
    <t>測定値を入力すると自動で判定される。</t>
    <rPh sb="0" eb="3">
      <t>ソクテイチ</t>
    </rPh>
    <rPh sb="4" eb="6">
      <t>ニュウリョク</t>
    </rPh>
    <rPh sb="9" eb="11">
      <t>ジドウ</t>
    </rPh>
    <rPh sb="12" eb="14">
      <t>ハンテイ</t>
    </rPh>
    <phoneticPr fontId="20"/>
  </si>
  <si>
    <t>型番若しくはバージョンを選択すると自動で選択される。</t>
    <rPh sb="0" eb="2">
      <t>カタバン</t>
    </rPh>
    <rPh sb="2" eb="3">
      <t>モ</t>
    </rPh>
    <rPh sb="12" eb="14">
      <t>センタク</t>
    </rPh>
    <rPh sb="17" eb="19">
      <t>ジドウ</t>
    </rPh>
    <rPh sb="20" eb="22">
      <t>センタク</t>
    </rPh>
    <phoneticPr fontId="20"/>
  </si>
  <si>
    <t>偏差</t>
    <rPh sb="0" eb="2">
      <t>ヘンサ</t>
    </rPh>
    <phoneticPr fontId="20"/>
  </si>
  <si>
    <t>変化量</t>
    <rPh sb="0" eb="2">
      <t>ヘンカ</t>
    </rPh>
    <rPh sb="2" eb="3">
      <t>リョウ</t>
    </rPh>
    <phoneticPr fontId="20"/>
  </si>
  <si>
    <t>判定A</t>
    <rPh sb="0" eb="2">
      <t>ハンテイ</t>
    </rPh>
    <phoneticPr fontId="20"/>
  </si>
  <si>
    <t>判定B</t>
    <rPh sb="0" eb="2">
      <t>ハンテイ</t>
    </rPh>
    <phoneticPr fontId="20"/>
  </si>
  <si>
    <t>前回停止距離及び停止距離を入力すると自動で判定される。</t>
    <rPh sb="0" eb="2">
      <t>ゼンカイ</t>
    </rPh>
    <rPh sb="2" eb="4">
      <t>テイシ</t>
    </rPh>
    <rPh sb="4" eb="6">
      <t>キョリ</t>
    </rPh>
    <rPh sb="6" eb="7">
      <t>オヨ</t>
    </rPh>
    <rPh sb="8" eb="10">
      <t>テイシ</t>
    </rPh>
    <rPh sb="10" eb="12">
      <t>キョリ</t>
    </rPh>
    <rPh sb="13" eb="15">
      <t>ニュウリョク</t>
    </rPh>
    <rPh sb="18" eb="20">
      <t>ジドウ</t>
    </rPh>
    <rPh sb="21" eb="23">
      <t>ハンテイ</t>
    </rPh>
    <phoneticPr fontId="20"/>
  </si>
  <si>
    <t>規定の油量を下回っていること。</t>
    <rPh sb="0" eb="2">
      <t>キテイ</t>
    </rPh>
    <rPh sb="3" eb="4">
      <t>アブラ</t>
    </rPh>
    <rPh sb="4" eb="5">
      <t>リョウ</t>
    </rPh>
    <rPh sb="6" eb="8">
      <t>シタマワ</t>
    </rPh>
    <phoneticPr fontId="20"/>
  </si>
  <si>
    <t>ﾊﾞｰｼﾞｮﾝ：</t>
    <phoneticPr fontId="20"/>
  </si>
  <si>
    <t>S1 :</t>
    <phoneticPr fontId="20"/>
  </si>
  <si>
    <t>S2 :</t>
    <phoneticPr fontId="20"/>
  </si>
  <si>
    <t>S3 :</t>
    <phoneticPr fontId="20"/>
  </si>
  <si>
    <t>取り付けが強固でないこと。</t>
    <rPh sb="0" eb="1">
      <t>ト</t>
    </rPh>
    <rPh sb="2" eb="3">
      <t>ツ</t>
    </rPh>
    <rPh sb="5" eb="7">
      <t>キョウコ</t>
    </rPh>
    <phoneticPr fontId="20"/>
  </si>
  <si>
    <t>横開き　：　5 ～ 6.5 mm</t>
    <rPh sb="0" eb="1">
      <t>ヨコ</t>
    </rPh>
    <rPh sb="1" eb="2">
      <t>ビラ</t>
    </rPh>
    <phoneticPr fontId="20"/>
  </si>
  <si>
    <t>手動開放ができないこと。</t>
    <rPh sb="0" eb="2">
      <t>シュドウ</t>
    </rPh>
    <rPh sb="2" eb="4">
      <t>カイホウ</t>
    </rPh>
    <phoneticPr fontId="20"/>
  </si>
  <si>
    <t>摩耗の状況</t>
    <rPh sb="0" eb="2">
      <t>マモウ</t>
    </rPh>
    <rPh sb="3" eb="5">
      <t>ジョウキョウ</t>
    </rPh>
    <phoneticPr fontId="20"/>
  </si>
  <si>
    <t>機構部品に著しい損傷、腐食その他の劣化があること。</t>
    <rPh sb="0" eb="2">
      <t>キコウ</t>
    </rPh>
    <rPh sb="2" eb="4">
      <t>ブヒン</t>
    </rPh>
    <rPh sb="5" eb="6">
      <t>イチジル</t>
    </rPh>
    <rPh sb="8" eb="10">
      <t>ソンショウ</t>
    </rPh>
    <rPh sb="11" eb="13">
      <t>フショク</t>
    </rPh>
    <rPh sb="15" eb="16">
      <t>タ</t>
    </rPh>
    <rPh sb="17" eb="19">
      <t>レッカ</t>
    </rPh>
    <phoneticPr fontId="20"/>
  </si>
  <si>
    <t>15年経過時</t>
    <phoneticPr fontId="20"/>
  </si>
  <si>
    <t>15年経過時</t>
    <phoneticPr fontId="20"/>
  </si>
  <si>
    <t>○</t>
    <phoneticPr fontId="20"/>
  </si>
  <si>
    <t>各接触器の経年を入力すると自動で判定される。</t>
    <rPh sb="0" eb="1">
      <t>カク</t>
    </rPh>
    <rPh sb="1" eb="3">
      <t>セッショク</t>
    </rPh>
    <rPh sb="3" eb="4">
      <t>キ</t>
    </rPh>
    <rPh sb="5" eb="7">
      <t>ケイネン</t>
    </rPh>
    <rPh sb="8" eb="10">
      <t>ニュウリョク</t>
    </rPh>
    <rPh sb="13" eb="15">
      <t>ジドウ</t>
    </rPh>
    <rPh sb="16" eb="18">
      <t>ハンテイ</t>
    </rPh>
    <phoneticPr fontId="20"/>
  </si>
  <si>
    <t>経年を入力するとと自動で判定される。</t>
    <rPh sb="0" eb="2">
      <t>ケイネン</t>
    </rPh>
    <rPh sb="3" eb="5">
      <t>ニュウリョク</t>
    </rPh>
    <rPh sb="9" eb="11">
      <t>ジドウ</t>
    </rPh>
    <rPh sb="12" eb="14">
      <t>ハンテイ</t>
    </rPh>
    <phoneticPr fontId="20"/>
  </si>
  <si>
    <t>経年を入力すると自動で判定される。</t>
    <rPh sb="0" eb="2">
      <t>ケイネン</t>
    </rPh>
    <rPh sb="3" eb="5">
      <t>ニュウリョク</t>
    </rPh>
    <rPh sb="8" eb="10">
      <t>ジドウ</t>
    </rPh>
    <rPh sb="11" eb="13">
      <t>ハンテイ</t>
    </rPh>
    <phoneticPr fontId="20"/>
  </si>
  <si>
    <t>測定値を入力すると自動で判定される。</t>
    <rPh sb="0" eb="2">
      <t>ソクテイ</t>
    </rPh>
    <rPh sb="2" eb="3">
      <t>チ</t>
    </rPh>
    <rPh sb="4" eb="6">
      <t>ニュウリョク</t>
    </rPh>
    <rPh sb="9" eb="11">
      <t>ジドウ</t>
    </rPh>
    <rPh sb="12" eb="14">
      <t>ハンテイ</t>
    </rPh>
    <phoneticPr fontId="20"/>
  </si>
  <si>
    <t>待機型ﾌﾞﾚｰｷ</t>
    <rPh sb="0" eb="2">
      <t>タイキ</t>
    </rPh>
    <rPh sb="2" eb="3">
      <t>ガタ</t>
    </rPh>
    <phoneticPr fontId="20"/>
  </si>
  <si>
    <t>油圧ﾕﾆｯﾄ</t>
    <rPh sb="0" eb="2">
      <t>ユアツ</t>
    </rPh>
    <phoneticPr fontId="20"/>
  </si>
  <si>
    <t>ｴﾚﾍﾞｰﾀｰ運行許可ｽｲｯﾁ</t>
    <rPh sb="7" eb="9">
      <t>ウンコウ</t>
    </rPh>
    <rPh sb="9" eb="11">
      <t>キョカ</t>
    </rPh>
    <phoneticPr fontId="20"/>
  </si>
  <si>
    <t>摩耗超過防止ｽｲｯﾁ</t>
    <rPh sb="0" eb="2">
      <t>マモウ</t>
    </rPh>
    <rPh sb="2" eb="4">
      <t>チョウカ</t>
    </rPh>
    <rPh sb="4" eb="6">
      <t>ボウシ</t>
    </rPh>
    <phoneticPr fontId="20"/>
  </si>
  <si>
    <t>ﾊﾟｯﾄﾞの厚さの状況</t>
    <rPh sb="6" eb="7">
      <t>アツ</t>
    </rPh>
    <rPh sb="9" eb="11">
      <t>ジョウキョウ</t>
    </rPh>
    <phoneticPr fontId="20"/>
  </si>
  <si>
    <t>ﾏﾆｭｱﾙ開放ｽｲｯﾁ</t>
    <rPh sb="5" eb="7">
      <t>カイホウ</t>
    </rPh>
    <phoneticPr fontId="20"/>
  </si>
  <si>
    <t>手動開放ﾚﾊﾞｰ</t>
    <rPh sb="0" eb="2">
      <t>シュドウ</t>
    </rPh>
    <rPh sb="2" eb="4">
      <t>カイホウ</t>
    </rPh>
    <phoneticPr fontId="20"/>
  </si>
  <si>
    <t>待機型ﾌﾞﾚｰｷ動作感知装置</t>
    <rPh sb="0" eb="2">
      <t>タイキ</t>
    </rPh>
    <rPh sb="2" eb="3">
      <t>ガタ</t>
    </rPh>
    <rPh sb="8" eb="10">
      <t>ドウサ</t>
    </rPh>
    <rPh sb="10" eb="12">
      <t>カンチ</t>
    </rPh>
    <rPh sb="12" eb="14">
      <t>ソウチ</t>
    </rPh>
    <phoneticPr fontId="20"/>
  </si>
  <si>
    <t>安全制御ﾌﾟﾛｸﾞﾗﾑ</t>
    <phoneticPr fontId="20"/>
  </si>
  <si>
    <t>かご戸ｽｲｯﾁ</t>
    <rPh sb="2" eb="3">
      <t>ト</t>
    </rPh>
    <phoneticPr fontId="20"/>
  </si>
  <si>
    <t>ｼｽﾃﾑの機能検査</t>
    <rPh sb="5" eb="7">
      <t>キノウ</t>
    </rPh>
    <rPh sb="7" eb="9">
      <t>ケンサ</t>
    </rPh>
    <phoneticPr fontId="20"/>
  </si>
  <si>
    <t>上記の戸開走行保護装置が作動した時、電動機電源及び待機型ﾌﾞﾚｰｷ電源の遮断を確認する。</t>
    <rPh sb="0" eb="2">
      <t>ジョウキ</t>
    </rPh>
    <rPh sb="3" eb="4">
      <t>ト</t>
    </rPh>
    <rPh sb="4" eb="5">
      <t>カイ</t>
    </rPh>
    <rPh sb="5" eb="7">
      <t>ソウコウ</t>
    </rPh>
    <rPh sb="7" eb="9">
      <t>ホゴ</t>
    </rPh>
    <rPh sb="9" eb="11">
      <t>ソウチ</t>
    </rPh>
    <rPh sb="12" eb="14">
      <t>サドウ</t>
    </rPh>
    <rPh sb="16" eb="17">
      <t>トキ</t>
    </rPh>
    <rPh sb="18" eb="21">
      <t>デンドウキ</t>
    </rPh>
    <rPh sb="21" eb="23">
      <t>デンゲン</t>
    </rPh>
    <rPh sb="23" eb="24">
      <t>オヨ</t>
    </rPh>
    <rPh sb="25" eb="27">
      <t>タイキ</t>
    </rPh>
    <rPh sb="27" eb="28">
      <t>ガタ</t>
    </rPh>
    <rPh sb="33" eb="35">
      <t>デンゲン</t>
    </rPh>
    <rPh sb="36" eb="38">
      <t>シャダン</t>
    </rPh>
    <rPh sb="39" eb="41">
      <t>カクニン</t>
    </rPh>
    <phoneticPr fontId="20"/>
  </si>
  <si>
    <t>電動機電源及び待機型ﾌﾞﾚｰｷ電源が遮断しないこと。</t>
    <rPh sb="0" eb="3">
      <t>デンドウキ</t>
    </rPh>
    <rPh sb="3" eb="5">
      <t>デンゲン</t>
    </rPh>
    <rPh sb="5" eb="6">
      <t>オヨ</t>
    </rPh>
    <rPh sb="7" eb="9">
      <t>タイキ</t>
    </rPh>
    <rPh sb="9" eb="10">
      <t>ガタ</t>
    </rPh>
    <rPh sb="15" eb="17">
      <t>デンゲン</t>
    </rPh>
    <rPh sb="18" eb="20">
      <t>シャダン</t>
    </rPh>
    <phoneticPr fontId="20"/>
  </si>
  <si>
    <t>検査手順に従い、戸開走行状態を模擬し、戸開走行判定にて待機型ﾌﾞﾚｰｷが作動、制止することを確認する。その後停止距離を測定する。</t>
    <rPh sb="0" eb="2">
      <t>ケンサ</t>
    </rPh>
    <rPh sb="2" eb="4">
      <t>テジュン</t>
    </rPh>
    <rPh sb="5" eb="6">
      <t>シタガ</t>
    </rPh>
    <rPh sb="8" eb="9">
      <t>ト</t>
    </rPh>
    <rPh sb="9" eb="10">
      <t>カイ</t>
    </rPh>
    <rPh sb="10" eb="12">
      <t>ソウコウ</t>
    </rPh>
    <rPh sb="12" eb="14">
      <t>ジョウタイ</t>
    </rPh>
    <rPh sb="15" eb="17">
      <t>モギ</t>
    </rPh>
    <rPh sb="19" eb="20">
      <t>ト</t>
    </rPh>
    <rPh sb="20" eb="21">
      <t>カイ</t>
    </rPh>
    <rPh sb="21" eb="23">
      <t>ソウコウ</t>
    </rPh>
    <rPh sb="23" eb="25">
      <t>ハンテイ</t>
    </rPh>
    <rPh sb="27" eb="29">
      <t>タイキ</t>
    </rPh>
    <rPh sb="29" eb="30">
      <t>ガタ</t>
    </rPh>
    <rPh sb="36" eb="38">
      <t>サドウ</t>
    </rPh>
    <rPh sb="39" eb="41">
      <t>セイシ</t>
    </rPh>
    <rPh sb="46" eb="48">
      <t>カクニン</t>
    </rPh>
    <rPh sb="53" eb="54">
      <t>ゴ</t>
    </rPh>
    <rPh sb="54" eb="56">
      <t>テイシ</t>
    </rPh>
    <rPh sb="56" eb="58">
      <t>キョリ</t>
    </rPh>
    <rPh sb="59" eb="61">
      <t>ソクテイ</t>
    </rPh>
    <phoneticPr fontId="20"/>
  </si>
  <si>
    <t>ｽｲｯﾁの全閉位置からの距離</t>
    <rPh sb="5" eb="7">
      <t>ゼンペイ</t>
    </rPh>
    <rPh sb="7" eb="9">
      <t>イチ</t>
    </rPh>
    <rPh sb="12" eb="14">
      <t>キョリ</t>
    </rPh>
    <phoneticPr fontId="20"/>
  </si>
  <si>
    <t>安全制御ﾌﾟﾛｸﾞﾗﾑのﾊﾞｰｼﾞｮﾝを確認する。</t>
    <phoneticPr fontId="20"/>
  </si>
  <si>
    <t>保守ﾂｰﾙにて、常時 ON 故障検査手順を実行し、確認する。</t>
    <rPh sb="0" eb="2">
      <t>ホシュ</t>
    </rPh>
    <rPh sb="8" eb="10">
      <t>ジョウジ</t>
    </rPh>
    <rPh sb="14" eb="16">
      <t>コショウ</t>
    </rPh>
    <rPh sb="16" eb="18">
      <t>ケンサ</t>
    </rPh>
    <rPh sb="18" eb="20">
      <t>テジュン</t>
    </rPh>
    <rPh sb="21" eb="23">
      <t>ジッコウ</t>
    </rPh>
    <rPh sb="25" eb="27">
      <t>カクニン</t>
    </rPh>
    <phoneticPr fontId="20"/>
  </si>
  <si>
    <t>ﾏﾆｭｱﾙ開放ｽｲｯﾁの動作を確認する。</t>
    <rPh sb="5" eb="7">
      <t>カイホウ</t>
    </rPh>
    <rPh sb="12" eb="14">
      <t>ドウサ</t>
    </rPh>
    <rPh sb="15" eb="17">
      <t>カクニン</t>
    </rPh>
    <phoneticPr fontId="20"/>
  </si>
  <si>
    <t>手動開放ﾚﾊﾞｰの動作を確認する。</t>
    <rPh sb="0" eb="2">
      <t>シュドウ</t>
    </rPh>
    <rPh sb="2" eb="4">
      <t>カイホウ</t>
    </rPh>
    <rPh sb="9" eb="11">
      <t>ドウサ</t>
    </rPh>
    <rPh sb="12" eb="14">
      <t>カクニン</t>
    </rPh>
    <phoneticPr fontId="20"/>
  </si>
  <si>
    <t>ｽｲｯﾁの接点がOFFの状態でｴﾚﾍﾞｰﾀｰが運行すること。</t>
    <rPh sb="23" eb="25">
      <t>ウンコウ</t>
    </rPh>
    <phoneticPr fontId="20"/>
  </si>
  <si>
    <t>ｽｲｯﾁの接点がOFFの状態でｴﾚﾍﾞｰﾀｰが運行すること。</t>
    <phoneticPr fontId="20"/>
  </si>
  <si>
    <t>ｽｲｯﾁの接点がOFFの状態でｴﾚﾍﾞｰﾀｰが自動開放すること。</t>
    <rPh sb="5" eb="7">
      <t>セッテン</t>
    </rPh>
    <rPh sb="12" eb="14">
      <t>ジョウタイ</t>
    </rPh>
    <rPh sb="23" eb="25">
      <t>ジドウ</t>
    </rPh>
    <rPh sb="25" eb="27">
      <t>カイホウ</t>
    </rPh>
    <phoneticPr fontId="20"/>
  </si>
  <si>
    <t>ｴﾚﾍﾞｰﾀｰ運行許可ｽｲｯﾁの動作を確認する。</t>
    <rPh sb="7" eb="9">
      <t>ウンコウ</t>
    </rPh>
    <rPh sb="9" eb="11">
      <t>キョカ</t>
    </rPh>
    <rPh sb="16" eb="18">
      <t>ドウサ</t>
    </rPh>
    <rPh sb="19" eb="21">
      <t>カクニン</t>
    </rPh>
    <phoneticPr fontId="20"/>
  </si>
  <si>
    <t>摩耗超過防止ｽｲｯﾁの動作を確認する。</t>
    <rPh sb="0" eb="2">
      <t>マモウ</t>
    </rPh>
    <rPh sb="2" eb="4">
      <t>チョウカ</t>
    </rPh>
    <rPh sb="4" eb="6">
      <t>ボウシ</t>
    </rPh>
    <rPh sb="11" eb="13">
      <t>ドウサ</t>
    </rPh>
    <rPh sb="14" eb="16">
      <t>カクニン</t>
    </rPh>
    <phoneticPr fontId="20"/>
  </si>
  <si>
    <t>ﾌﾞﾚｰｷﾊﾟｯﾄﾞに印されている罫書線を超えて摩耗していること。</t>
    <rPh sb="11" eb="12">
      <t>シル</t>
    </rPh>
    <rPh sb="17" eb="19">
      <t>ケガキ</t>
    </rPh>
    <rPh sb="19" eb="20">
      <t>セン</t>
    </rPh>
    <rPh sb="21" eb="22">
      <t>コ</t>
    </rPh>
    <rPh sb="24" eb="26">
      <t>マモウ</t>
    </rPh>
    <phoneticPr fontId="20"/>
  </si>
  <si>
    <t>待機型ﾌﾞﾚｰｷのみでかごを保持できないこと。</t>
    <rPh sb="0" eb="2">
      <t>タイキ</t>
    </rPh>
    <rPh sb="2" eb="3">
      <t>ガタ</t>
    </rPh>
    <rPh sb="14" eb="16">
      <t>ホジ</t>
    </rPh>
    <phoneticPr fontId="20"/>
  </si>
  <si>
    <t>ﾛｰﾌﾟとﾊﾟｯﾄﾞが適切に接触していないこと。</t>
    <rPh sb="11" eb="13">
      <t>テキセツ</t>
    </rPh>
    <rPh sb="14" eb="16">
      <t>セッショク</t>
    </rPh>
    <phoneticPr fontId="20"/>
  </si>
  <si>
    <t>発行 :令和　3年　1月　3日Ver.2</t>
    <rPh sb="0" eb="2">
      <t>ハッコウ</t>
    </rPh>
    <rPh sb="4" eb="6">
      <t>レイワ</t>
    </rPh>
    <rPh sb="8" eb="9">
      <t>ネン</t>
    </rPh>
    <rPh sb="11" eb="12">
      <t>ツキ</t>
    </rPh>
    <rPh sb="14" eb="15">
      <t>ヒ</t>
    </rPh>
    <phoneticPr fontId="20"/>
  </si>
  <si>
    <t>待機型ﾌﾞﾚｰｷﾊﾟｯﾄﾞの写真</t>
    <rPh sb="0" eb="2">
      <t>タイキ</t>
    </rPh>
    <rPh sb="2" eb="3">
      <t>ガタ</t>
    </rPh>
    <rPh sb="14" eb="16">
      <t>シャシン</t>
    </rPh>
    <phoneticPr fontId="20"/>
  </si>
  <si>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</si>
  <si>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</si>
  <si>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</si>
  <si>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</si>
  <si>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</si>
  <si>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</si>
  <si>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</si>
  <si>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</si>
  <si>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</si>
  <si>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</si>
  <si>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</si>
  <si>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UCMP盤</t>
  </si>
  <si>
    <t>なし</t>
    <phoneticPr fontId="20"/>
  </si>
  <si>
    <t>(2)</t>
  </si>
  <si>
    <t>待機型ﾌﾞﾚｰｷ</t>
  </si>
  <si>
    <t>(3)</t>
  </si>
  <si>
    <t>待機型ﾌﾞﾚｰｷ動作感知装置</t>
  </si>
  <si>
    <t>(4)</t>
  </si>
  <si>
    <t>特定距離感知装置</t>
  </si>
  <si>
    <t>(5)</t>
  </si>
  <si>
    <t>安全制御ﾌﾟﾛｸﾞﾗﾑ</t>
  </si>
  <si>
    <t>(6)</t>
  </si>
  <si>
    <t>(7)</t>
  </si>
  <si>
    <t>かご戸ｽｲｯﾁ</t>
  </si>
  <si>
    <t>(8)</t>
  </si>
  <si>
    <t>(9)</t>
  </si>
  <si>
    <t>ｼｽﾃﾑの機能検査</t>
  </si>
  <si>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</si>
  <si>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</si>
  <si>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</si>
  <si>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</si>
  <si>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</si>
  <si>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ENNNUN-0180</t>
    <phoneticPr fontId="20"/>
  </si>
  <si>
    <t>ENNNUN-0181</t>
    <phoneticPr fontId="20"/>
  </si>
  <si>
    <t>ENNNUN-0182</t>
    <phoneticPr fontId="20"/>
  </si>
  <si>
    <t>ENNNUN-0651</t>
    <phoneticPr fontId="20"/>
  </si>
  <si>
    <t>DBRG-1型</t>
    <rPh sb="6" eb="7">
      <t>カタ</t>
    </rPh>
    <phoneticPr fontId="20"/>
  </si>
  <si>
    <t>DBRG-2型</t>
    <rPh sb="6" eb="7">
      <t>カタ</t>
    </rPh>
    <phoneticPr fontId="20"/>
  </si>
  <si>
    <t>DBRG-3型</t>
    <rPh sb="6" eb="7">
      <t>カタ</t>
    </rPh>
    <phoneticPr fontId="20"/>
  </si>
  <si>
    <t>DBRG-1A型</t>
    <rPh sb="7" eb="8">
      <t>カタ</t>
    </rPh>
    <phoneticPr fontId="20"/>
  </si>
  <si>
    <t>DBRG-2A型</t>
    <rPh sb="7" eb="8">
      <t>カタ</t>
    </rPh>
    <phoneticPr fontId="20"/>
  </si>
  <si>
    <t>DBRG-3A型</t>
    <rPh sb="7" eb="8">
      <t>カタ</t>
    </rPh>
    <phoneticPr fontId="20"/>
  </si>
  <si>
    <t>DBRG-1C型</t>
    <rPh sb="7" eb="8">
      <t>カタ</t>
    </rPh>
    <phoneticPr fontId="20"/>
  </si>
  <si>
    <t>DBRG-1D型</t>
    <rPh sb="7" eb="8">
      <t>カタ</t>
    </rPh>
    <phoneticPr fontId="20"/>
  </si>
  <si>
    <t>21293AFH</t>
    <phoneticPr fontId="20"/>
  </si>
  <si>
    <t>21293AFJ</t>
    <phoneticPr fontId="20"/>
  </si>
  <si>
    <t>型番</t>
    <rPh sb="0" eb="2">
      <t>カタバン</t>
    </rPh>
    <phoneticPr fontId="20"/>
  </si>
  <si>
    <t>バージョン</t>
    <phoneticPr fontId="20"/>
  </si>
  <si>
    <t>1:1</t>
    <phoneticPr fontId="20"/>
  </si>
  <si>
    <t>2:1</t>
    <phoneticPr fontId="20"/>
  </si>
  <si>
    <t>3:1</t>
    <phoneticPr fontId="20"/>
  </si>
  <si>
    <t>押付力の調整</t>
    <rPh sb="0" eb="3">
      <t>オシツケリョク</t>
    </rPh>
    <rPh sb="4" eb="6">
      <t>チョウセイ</t>
    </rPh>
    <phoneticPr fontId="20"/>
  </si>
  <si>
    <t>検査事項9</t>
  </si>
  <si>
    <t>電磁接触器</t>
    <phoneticPr fontId="20"/>
  </si>
  <si>
    <t>型式（名称）</t>
    <rPh sb="0" eb="2">
      <t>カタシキ</t>
    </rPh>
    <rPh sb="3" eb="5">
      <t>メイショウ</t>
    </rPh>
    <phoneticPr fontId="20"/>
  </si>
  <si>
    <t>つま先保護板</t>
    <phoneticPr fontId="20"/>
  </si>
  <si>
    <t>上記(1)～(9)の検査結果で｢否｣又は別記第一号2－(3)･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16" eb="17">
      <t>イナ</t>
    </rPh>
    <rPh sb="18" eb="19">
      <t>マタ</t>
    </rPh>
    <rPh sb="20" eb="22">
      <t>ベッキ</t>
    </rPh>
    <rPh sb="22" eb="23">
      <t>ダイ</t>
    </rPh>
    <rPh sb="23" eb="25">
      <t>イチゴウ</t>
    </rPh>
    <rPh sb="44" eb="46">
      <t>ケンサ</t>
    </rPh>
    <rPh sb="46" eb="48">
      <t>ケッカ</t>
    </rPh>
    <rPh sb="50" eb="51">
      <t>ヨウ</t>
    </rPh>
    <rPh sb="51" eb="53">
      <t>ゼセイ</t>
    </rPh>
    <rPh sb="54" eb="55">
      <t>マタ</t>
    </rPh>
    <rPh sb="57" eb="58">
      <t>ヨウ</t>
    </rPh>
    <rPh sb="58" eb="60">
      <t>ジュウテン</t>
    </rPh>
    <rPh sb="60" eb="62">
      <t>テンケン</t>
    </rPh>
    <rPh sb="64" eb="66">
      <t>ハンテイ</t>
    </rPh>
    <rPh sb="69" eb="71">
      <t>バアイ</t>
    </rPh>
    <rPh sb="73" eb="75">
      <t>ベッキ</t>
    </rPh>
    <rPh sb="75" eb="76">
      <t>ダイ</t>
    </rPh>
    <rPh sb="76" eb="78">
      <t>イチゴウ</t>
    </rPh>
    <rPh sb="84" eb="85">
      <t>ト</t>
    </rPh>
    <rPh sb="85" eb="86">
      <t>カイ</t>
    </rPh>
    <rPh sb="86" eb="88">
      <t>ソウコウ</t>
    </rPh>
    <rPh sb="88" eb="90">
      <t>ホゴ</t>
    </rPh>
    <rPh sb="90" eb="92">
      <t>ソウチ</t>
    </rPh>
    <rPh sb="94" eb="96">
      <t>ケンサ</t>
    </rPh>
    <rPh sb="96" eb="98">
      <t>ケッカ</t>
    </rPh>
    <rPh sb="100" eb="101">
      <t>ヨウ</t>
    </rPh>
    <rPh sb="101" eb="103">
      <t>ゼセイ</t>
    </rPh>
    <rPh sb="104" eb="105">
      <t>マタ</t>
    </rPh>
    <rPh sb="107" eb="108">
      <t>ヨウ</t>
    </rPh>
    <rPh sb="108" eb="110">
      <t>ジュウテン</t>
    </rPh>
    <rPh sb="110" eb="112">
      <t>テンケン</t>
    </rPh>
    <rPh sb="114" eb="116">
      <t>ハンテイ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</si>
</sst>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rgb="FFFF0000"/>
      <name val="ＭＳ Ｐゴシック"/>
      <family val="3"/>
      <charset val="128"/>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8.5"/>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59999389629810485"/>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28" fillId="0" borderId="0"/>
  </cellStyleXfs>
  <cellXfs count="467">
    <xf numFmtId="0" fontId="0" fillId="0" borderId="0" xfId="0">
      <alignment vertical="center"/>
    </xf>
    <xf numFmtId="0" fontId="1" fillId="0" borderId="0" xfId="0" applyFont="1">
      <alignment vertical="center"/>
    </xf>
    <xf numFmtId="0" fontId="22" fillId="0" borderId="0" xfId="0" applyFont="1" applyBorder="1" applyAlignment="1">
      <alignment vertical="center"/>
    </xf>
    <xf numFmtId="0" fontId="22" fillId="0" borderId="0" xfId="0" applyFont="1">
      <alignment vertical="center"/>
    </xf>
    <xf numFmtId="0" fontId="1" fillId="0" borderId="0" xfId="0" applyFont="1" applyBorder="1">
      <alignment vertical="center"/>
    </xf>
    <xf numFmtId="0" fontId="7" fillId="0" borderId="0" xfId="0" applyFont="1" applyBorder="1" applyAlignment="1" applyProtection="1">
      <alignment vertical="center"/>
      <protection locked="0"/>
    </xf>
    <xf numFmtId="0" fontId="0" fillId="0" borderId="0" xfId="0" applyFont="1">
      <alignment vertical="center"/>
    </xf>
    <xf numFmtId="0" fontId="0" fillId="0" borderId="0" xfId="0" applyAlignment="1">
      <alignment vertical="center"/>
    </xf>
    <xf numFmtId="0" fontId="0" fillId="0" borderId="0" xfId="0" applyBorder="1" applyAlignment="1">
      <alignment vertical="center"/>
    </xf>
    <xf numFmtId="0" fontId="1" fillId="0" borderId="12" xfId="0" applyFont="1" applyBorder="1">
      <alignment vertical="center"/>
    </xf>
    <xf numFmtId="0" fontId="0" fillId="0" borderId="12" xfId="0" applyFont="1" applyBorder="1" applyAlignment="1">
      <alignment horizontal="center" vertical="center"/>
    </xf>
    <xf numFmtId="0" fontId="0" fillId="0" borderId="12" xfId="0" applyFont="1" applyBorder="1">
      <alignment vertical="center"/>
    </xf>
    <xf numFmtId="0" fontId="0" fillId="0" borderId="0" xfId="0" applyFont="1" applyBorder="1">
      <alignment vertical="center"/>
    </xf>
    <xf numFmtId="0" fontId="0" fillId="0" borderId="12" xfId="0" applyFont="1" applyFill="1" applyBorder="1">
      <alignment vertical="center"/>
    </xf>
    <xf numFmtId="0" fontId="0" fillId="0" borderId="12" xfId="0" applyFont="1" applyFill="1" applyBorder="1" applyAlignment="1">
      <alignment vertical="center"/>
    </xf>
    <xf numFmtId="0" fontId="0" fillId="0" borderId="20" xfId="0" applyFont="1" applyBorder="1">
      <alignment vertical="center"/>
    </xf>
    <xf numFmtId="0" fontId="22" fillId="0" borderId="20" xfId="0" applyFont="1" applyBorder="1" applyAlignment="1">
      <alignment vertical="center" wrapText="1"/>
    </xf>
    <xf numFmtId="0" fontId="22" fillId="0" borderId="12" xfId="0" applyFont="1" applyBorder="1">
      <alignment vertical="center"/>
    </xf>
    <xf numFmtId="0" fontId="7" fillId="0" borderId="12" xfId="0" applyFont="1" applyBorder="1">
      <alignment vertical="center"/>
    </xf>
    <xf numFmtId="49" fontId="7" fillId="0" borderId="12" xfId="0" applyNumberFormat="1" applyFont="1" applyBorder="1">
      <alignment vertical="center"/>
    </xf>
    <xf numFmtId="0" fontId="7" fillId="0" borderId="12" xfId="0" applyFont="1" applyFill="1" applyBorder="1">
      <alignment vertical="center"/>
    </xf>
    <xf numFmtId="0" fontId="22" fillId="0" borderId="20" xfId="0" applyFont="1" applyBorder="1" applyAlignment="1">
      <alignment horizontal="center" vertical="center"/>
    </xf>
    <xf numFmtId="0" fontId="22" fillId="0" borderId="12" xfId="0" applyFont="1" applyBorder="1" applyAlignment="1">
      <alignment horizontal="left" vertical="center"/>
    </xf>
    <xf numFmtId="0" fontId="30" fillId="0" borderId="12" xfId="0" applyFont="1" applyBorder="1" applyAlignment="1">
      <alignment vertical="center" wrapText="1"/>
    </xf>
    <xf numFmtId="0" fontId="30" fillId="0" borderId="12" xfId="0" applyFont="1" applyBorder="1">
      <alignment vertical="center"/>
    </xf>
    <xf numFmtId="0" fontId="22" fillId="0" borderId="12" xfId="0" applyFont="1" applyBorder="1" applyAlignment="1">
      <alignment horizontal="left" vertical="center" wrapText="1"/>
    </xf>
    <xf numFmtId="0" fontId="32" fillId="0" borderId="12" xfId="0" applyFont="1" applyBorder="1">
      <alignment vertical="center"/>
    </xf>
    <xf numFmtId="0" fontId="33" fillId="0" borderId="30" xfId="0" applyFont="1" applyBorder="1">
      <alignment vertical="center"/>
    </xf>
    <xf numFmtId="0" fontId="22" fillId="0" borderId="0" xfId="0" applyFont="1" applyAlignment="1">
      <alignment horizontal="left" vertical="center"/>
    </xf>
    <xf numFmtId="0" fontId="33" fillId="25" borderId="12" xfId="0" applyFont="1" applyFill="1" applyBorder="1">
      <alignment vertical="center"/>
    </xf>
    <xf numFmtId="0" fontId="30" fillId="0" borderId="0" xfId="0" applyFont="1">
      <alignment vertical="center"/>
    </xf>
    <xf numFmtId="0" fontId="1" fillId="0" borderId="0" xfId="0" applyFont="1" applyFill="1" applyBorder="1">
      <alignment vertical="center"/>
    </xf>
    <xf numFmtId="0" fontId="0" fillId="24" borderId="12" xfId="0" applyFont="1" applyFill="1" applyBorder="1">
      <alignment vertical="center"/>
    </xf>
    <xf numFmtId="0" fontId="1" fillId="24" borderId="12" xfId="0" applyFont="1" applyFill="1" applyBorder="1">
      <alignment vertical="center"/>
    </xf>
    <xf numFmtId="49" fontId="22" fillId="0" borderId="12" xfId="0" applyNumberFormat="1" applyFont="1" applyFill="1" applyBorder="1">
      <alignment vertical="center"/>
    </xf>
    <xf numFmtId="0" fontId="22" fillId="0" borderId="12" xfId="0" applyFont="1" applyFill="1" applyBorder="1">
      <alignment vertical="center"/>
    </xf>
    <xf numFmtId="0" fontId="22" fillId="0" borderId="12" xfId="0" applyFont="1" applyFill="1" applyBorder="1" applyAlignment="1">
      <alignment horizontal="left" vertical="center"/>
    </xf>
    <xf numFmtId="0" fontId="31" fillId="0" borderId="12" xfId="0" applyFont="1" applyFill="1" applyBorder="1">
      <alignment vertical="center"/>
    </xf>
    <xf numFmtId="0" fontId="22" fillId="0" borderId="12" xfId="0" applyFont="1" applyFill="1" applyBorder="1" applyAlignment="1">
      <alignment horizontal="left" vertical="center" wrapText="1"/>
    </xf>
    <xf numFmtId="0" fontId="22" fillId="0" borderId="12" xfId="0" applyFont="1" applyFill="1" applyBorder="1" applyAlignment="1">
      <alignment vertical="center" wrapText="1"/>
    </xf>
    <xf numFmtId="0" fontId="22" fillId="24" borderId="12" xfId="0" applyFont="1" applyFill="1" applyBorder="1">
      <alignment vertical="center"/>
    </xf>
    <xf numFmtId="0" fontId="1" fillId="0" borderId="0" xfId="0" applyFont="1" applyProtection="1">
      <alignment vertical="center"/>
      <protection hidden="1"/>
    </xf>
    <xf numFmtId="0" fontId="1"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25" fillId="0" borderId="0" xfId="0" applyFont="1" applyBorder="1" applyAlignment="1" applyProtection="1">
      <alignment horizontal="center" vertical="center"/>
      <protection hidden="1"/>
    </xf>
    <xf numFmtId="0" fontId="1" fillId="0" borderId="0" xfId="0" applyFont="1" applyAlignment="1" applyProtection="1">
      <alignment vertical="center"/>
      <protection hidden="1"/>
    </xf>
    <xf numFmtId="0" fontId="0" fillId="0" borderId="0" xfId="0" applyAlignment="1" applyProtection="1">
      <protection hidden="1"/>
    </xf>
    <xf numFmtId="0" fontId="7" fillId="0" borderId="0" xfId="0" applyFont="1" applyBorder="1" applyAlignment="1" applyProtection="1">
      <alignment vertical="center"/>
      <protection hidden="1"/>
    </xf>
    <xf numFmtId="0" fontId="0" fillId="0" borderId="13" xfId="0" applyBorder="1" applyAlignment="1" applyProtection="1">
      <protection hidden="1"/>
    </xf>
    <xf numFmtId="0" fontId="1" fillId="0" borderId="13" xfId="0" applyFont="1" applyBorder="1" applyAlignment="1" applyProtection="1">
      <alignment horizontal="center" vertical="center"/>
      <protection hidden="1"/>
    </xf>
    <xf numFmtId="0" fontId="0" fillId="0" borderId="0" xfId="0" applyBorder="1" applyAlignment="1" applyProtection="1">
      <protection hidden="1"/>
    </xf>
    <xf numFmtId="0" fontId="23" fillId="0" borderId="0" xfId="0" applyFont="1" applyAlignment="1" applyProtection="1">
      <alignment vertical="center"/>
      <protection hidden="1"/>
    </xf>
    <xf numFmtId="0" fontId="22" fillId="0" borderId="0" xfId="0" applyFont="1" applyAlignment="1" applyProtection="1">
      <alignment vertical="center"/>
      <protection hidden="1"/>
    </xf>
    <xf numFmtId="0" fontId="1" fillId="0" borderId="13" xfId="0" applyFont="1" applyBorder="1" applyProtection="1">
      <alignment vertical="center"/>
      <protection hidden="1"/>
    </xf>
    <xf numFmtId="0" fontId="1" fillId="0" borderId="19" xfId="0" applyFont="1" applyBorder="1" applyProtection="1">
      <alignment vertical="center"/>
      <protection hidden="1"/>
    </xf>
    <xf numFmtId="0" fontId="22" fillId="0" borderId="0" xfId="0" applyFont="1" applyBorder="1" applyAlignment="1" applyProtection="1">
      <alignment vertical="center"/>
      <protection hidden="1"/>
    </xf>
    <xf numFmtId="0" fontId="7" fillId="0" borderId="0" xfId="0" applyFont="1" applyBorder="1" applyAlignment="1" applyProtection="1">
      <alignment vertical="center"/>
      <protection locked="0" hidden="1"/>
    </xf>
    <xf numFmtId="0" fontId="22" fillId="0" borderId="11" xfId="0" applyFont="1" applyBorder="1" applyAlignment="1" applyProtection="1">
      <alignment vertical="center"/>
      <protection hidden="1"/>
    </xf>
    <xf numFmtId="0" fontId="22" fillId="0" borderId="10" xfId="0" applyFont="1" applyBorder="1" applyAlignment="1" applyProtection="1">
      <alignment vertical="center"/>
      <protection hidden="1"/>
    </xf>
    <xf numFmtId="0" fontId="22" fillId="0" borderId="15"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22" fillId="0" borderId="16" xfId="0" applyFont="1" applyBorder="1" applyAlignment="1" applyProtection="1">
      <alignment vertical="center"/>
      <protection hidden="1"/>
    </xf>
    <xf numFmtId="0" fontId="22" fillId="0" borderId="17" xfId="0" applyFont="1" applyBorder="1" applyAlignment="1" applyProtection="1">
      <alignment vertical="center"/>
      <protection hidden="1"/>
    </xf>
    <xf numFmtId="0" fontId="22" fillId="0" borderId="14" xfId="0" applyFont="1" applyBorder="1" applyAlignment="1" applyProtection="1">
      <alignment vertical="center"/>
      <protection hidden="1"/>
    </xf>
    <xf numFmtId="0" fontId="22" fillId="0" borderId="18" xfId="0" applyFont="1" applyBorder="1" applyAlignment="1" applyProtection="1">
      <alignment vertical="center"/>
      <protection hidden="1"/>
    </xf>
    <xf numFmtId="0" fontId="22" fillId="0" borderId="0" xfId="0" applyFont="1" applyBorder="1" applyAlignment="1" applyProtection="1">
      <alignment vertical="center" wrapText="1"/>
      <protection hidden="1"/>
    </xf>
    <xf numFmtId="0" fontId="22" fillId="0" borderId="10" xfId="0" applyFont="1" applyBorder="1" applyAlignment="1" applyProtection="1">
      <alignment vertical="center" wrapText="1"/>
      <protection hidden="1"/>
    </xf>
    <xf numFmtId="0" fontId="22" fillId="0" borderId="11" xfId="0" applyFont="1" applyBorder="1" applyAlignment="1" applyProtection="1">
      <alignment horizontal="center" vertical="center"/>
      <protection hidden="1"/>
    </xf>
    <xf numFmtId="0" fontId="22" fillId="0" borderId="0"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21" xfId="0" applyFont="1" applyBorder="1" applyAlignment="1" applyProtection="1">
      <alignment vertical="center" wrapText="1"/>
      <protection hidden="1"/>
    </xf>
    <xf numFmtId="0" fontId="22" fillId="0" borderId="22" xfId="0" applyFont="1" applyBorder="1" applyAlignment="1" applyProtection="1">
      <alignment vertical="center" wrapText="1"/>
      <protection hidden="1"/>
    </xf>
    <xf numFmtId="0" fontId="22" fillId="0" borderId="23" xfId="0" applyFont="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22" fillId="0" borderId="21" xfId="0" applyFont="1" applyBorder="1" applyAlignment="1" applyProtection="1">
      <alignment vertical="center"/>
      <protection hidden="1"/>
    </xf>
    <xf numFmtId="0" fontId="22" fillId="0" borderId="22" xfId="0" applyFont="1" applyBorder="1" applyAlignment="1" applyProtection="1">
      <alignment horizontal="center" vertical="center"/>
      <protection hidden="1"/>
    </xf>
    <xf numFmtId="0" fontId="22" fillId="0" borderId="24" xfId="0" applyFont="1" applyBorder="1" applyAlignment="1" applyProtection="1">
      <alignment vertical="center"/>
      <protection hidden="1"/>
    </xf>
    <xf numFmtId="0" fontId="22" fillId="0" borderId="25" xfId="0" applyFont="1" applyBorder="1" applyAlignment="1" applyProtection="1">
      <alignment vertical="center"/>
      <protection hidden="1"/>
    </xf>
    <xf numFmtId="0" fontId="22" fillId="0" borderId="26" xfId="0" applyFont="1" applyBorder="1" applyAlignment="1" applyProtection="1">
      <alignment vertical="center"/>
      <protection hidden="1"/>
    </xf>
    <xf numFmtId="0" fontId="1" fillId="0" borderId="24"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5"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14"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11" xfId="0" applyFont="1" applyBorder="1" applyAlignment="1" applyProtection="1">
      <alignment vertical="center"/>
      <protection hidden="1"/>
    </xf>
    <xf numFmtId="0" fontId="1" fillId="0" borderId="21" xfId="0" applyFont="1" applyBorder="1" applyAlignment="1" applyProtection="1">
      <alignment vertical="center"/>
      <protection hidden="1"/>
    </xf>
    <xf numFmtId="0" fontId="1" fillId="0" borderId="22" xfId="0" applyFont="1" applyBorder="1" applyAlignment="1" applyProtection="1">
      <alignment vertical="center"/>
      <protection hidden="1"/>
    </xf>
    <xf numFmtId="0" fontId="22" fillId="0" borderId="19" xfId="0" applyFont="1" applyBorder="1" applyAlignment="1" applyProtection="1">
      <alignment vertical="center"/>
      <protection hidden="1"/>
    </xf>
    <xf numFmtId="0" fontId="22" fillId="0" borderId="13" xfId="0" applyFont="1" applyBorder="1" applyAlignment="1" applyProtection="1">
      <alignment vertical="center"/>
      <protection locked="0" hidden="1"/>
    </xf>
    <xf numFmtId="0" fontId="1" fillId="0" borderId="0" xfId="0" applyFont="1" applyBorder="1" applyProtection="1">
      <alignment vertical="center"/>
      <protection hidden="1"/>
    </xf>
    <xf numFmtId="0" fontId="1" fillId="0" borderId="10" xfId="0" applyFont="1" applyBorder="1" applyProtection="1">
      <alignment vertical="center"/>
      <protection hidden="1"/>
    </xf>
    <xf numFmtId="0" fontId="22" fillId="0" borderId="0" xfId="0" applyFont="1" applyBorder="1" applyAlignment="1" applyProtection="1">
      <alignment horizontal="left" vertical="center"/>
      <protection hidden="1"/>
    </xf>
    <xf numFmtId="0" fontId="22" fillId="0" borderId="0" xfId="0" applyFont="1" applyBorder="1" applyAlignment="1" applyProtection="1">
      <protection hidden="1"/>
    </xf>
    <xf numFmtId="0" fontId="26" fillId="0" borderId="0" xfId="0" applyFont="1" applyBorder="1" applyAlignment="1" applyProtection="1">
      <alignment vertical="center"/>
      <protection hidden="1"/>
    </xf>
    <xf numFmtId="0" fontId="22" fillId="0" borderId="0" xfId="0" applyFont="1" applyProtection="1">
      <alignment vertical="center"/>
      <protection hidden="1"/>
    </xf>
    <xf numFmtId="0" fontId="22" fillId="0" borderId="17" xfId="0" applyFont="1" applyBorder="1" applyAlignment="1" applyProtection="1">
      <alignment horizontal="left" vertical="center" wrapText="1"/>
      <protection hidden="1"/>
    </xf>
    <xf numFmtId="0" fontId="22" fillId="0" borderId="14" xfId="0" applyFont="1" applyBorder="1" applyAlignment="1" applyProtection="1">
      <alignment horizontal="left" vertical="center" wrapText="1"/>
      <protection hidden="1"/>
    </xf>
    <xf numFmtId="0" fontId="22" fillId="0" borderId="18" xfId="0" applyFont="1" applyBorder="1" applyAlignment="1" applyProtection="1">
      <alignment horizontal="left" vertical="center" wrapText="1"/>
      <protection hidden="1"/>
    </xf>
    <xf numFmtId="0" fontId="22" fillId="0" borderId="11" xfId="0" applyFont="1" applyBorder="1" applyAlignment="1" applyProtection="1">
      <alignment horizontal="left" vertical="center" wrapText="1"/>
      <protection hidden="1"/>
    </xf>
    <xf numFmtId="0" fontId="22" fillId="0" borderId="0" xfId="0" applyFont="1" applyBorder="1" applyAlignment="1" applyProtection="1">
      <alignment horizontal="left" vertical="center" wrapText="1"/>
      <protection hidden="1"/>
    </xf>
    <xf numFmtId="0" fontId="22" fillId="0" borderId="10" xfId="0" applyFont="1" applyBorder="1" applyAlignment="1" applyProtection="1">
      <alignment horizontal="left" vertical="center" wrapText="1"/>
      <protection hidden="1"/>
    </xf>
    <xf numFmtId="0" fontId="22" fillId="0" borderId="15" xfId="0" applyFont="1" applyBorder="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22" fillId="0" borderId="16" xfId="0" applyFont="1" applyBorder="1" applyAlignment="1" applyProtection="1">
      <alignment horizontal="left" vertical="center" wrapText="1"/>
      <protection hidden="1"/>
    </xf>
    <xf numFmtId="0" fontId="22" fillId="0" borderId="24" xfId="0" applyFont="1" applyBorder="1" applyAlignment="1" applyProtection="1">
      <alignment vertical="center" wrapText="1"/>
      <protection hidden="1"/>
    </xf>
    <xf numFmtId="0" fontId="22" fillId="0" borderId="25" xfId="0" applyFont="1" applyBorder="1" applyAlignment="1" applyProtection="1">
      <alignment vertical="center" wrapText="1"/>
      <protection hidden="1"/>
    </xf>
    <xf numFmtId="0" fontId="22" fillId="0" borderId="26" xfId="0" applyFont="1" applyBorder="1" applyAlignment="1" applyProtection="1">
      <alignment vertical="center" wrapText="1"/>
      <protection hidden="1"/>
    </xf>
    <xf numFmtId="0" fontId="22" fillId="0" borderId="11" xfId="0" applyFont="1" applyBorder="1" applyAlignment="1" applyProtection="1">
      <alignment vertical="center" wrapText="1"/>
      <protection hidden="1"/>
    </xf>
    <xf numFmtId="0" fontId="22" fillId="0" borderId="0" xfId="0" applyFont="1" applyBorder="1" applyAlignment="1" applyProtection="1">
      <alignment vertical="center" wrapText="1"/>
      <protection hidden="1"/>
    </xf>
    <xf numFmtId="0" fontId="22" fillId="0" borderId="10" xfId="0" applyFont="1" applyBorder="1" applyAlignment="1" applyProtection="1">
      <alignment vertical="center" wrapText="1"/>
      <protection hidden="1"/>
    </xf>
    <xf numFmtId="0" fontId="22" fillId="0" borderId="15" xfId="0" applyFont="1" applyBorder="1" applyAlignment="1" applyProtection="1">
      <alignment vertical="center" wrapText="1"/>
      <protection hidden="1"/>
    </xf>
    <xf numFmtId="0" fontId="22" fillId="0" borderId="13" xfId="0" applyFont="1" applyBorder="1" applyAlignment="1" applyProtection="1">
      <alignment vertical="center" wrapText="1"/>
      <protection hidden="1"/>
    </xf>
    <xf numFmtId="0" fontId="22" fillId="0" borderId="16" xfId="0" applyFont="1" applyBorder="1" applyAlignment="1" applyProtection="1">
      <alignment vertical="center" wrapText="1"/>
      <protection hidden="1"/>
    </xf>
    <xf numFmtId="0" fontId="22" fillId="0" borderId="24" xfId="0" applyFont="1" applyBorder="1" applyAlignment="1" applyProtection="1">
      <alignment vertical="center"/>
      <protection hidden="1"/>
    </xf>
    <xf numFmtId="0" fontId="22" fillId="0" borderId="25" xfId="0" applyFont="1" applyBorder="1" applyAlignment="1" applyProtection="1">
      <alignment vertical="center"/>
      <protection hidden="1"/>
    </xf>
    <xf numFmtId="0" fontId="22" fillId="0" borderId="26" xfId="0" applyFont="1" applyBorder="1" applyAlignment="1" applyProtection="1">
      <alignment vertical="center"/>
      <protection hidden="1"/>
    </xf>
    <xf numFmtId="0" fontId="22" fillId="0" borderId="11"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22" fillId="0" borderId="10" xfId="0" applyFont="1" applyBorder="1" applyAlignment="1" applyProtection="1">
      <alignment vertical="center"/>
      <protection hidden="1"/>
    </xf>
    <xf numFmtId="0" fontId="22" fillId="0" borderId="15"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22" fillId="0" borderId="16" xfId="0" applyFont="1" applyBorder="1" applyAlignment="1" applyProtection="1">
      <alignment vertical="center"/>
      <protection hidden="1"/>
    </xf>
    <xf numFmtId="0" fontId="0" fillId="0" borderId="67" xfId="0" applyFont="1" applyFill="1" applyBorder="1" applyAlignment="1" applyProtection="1">
      <alignment horizontal="center" vertical="center"/>
      <protection locked="0" hidden="1"/>
    </xf>
    <xf numFmtId="0" fontId="0" fillId="0" borderId="68" xfId="0" applyFont="1" applyFill="1" applyBorder="1" applyAlignment="1" applyProtection="1">
      <alignment horizontal="center" vertical="center"/>
      <protection locked="0" hidden="1"/>
    </xf>
    <xf numFmtId="0" fontId="0" fillId="0" borderId="61" xfId="0" applyFont="1" applyFill="1" applyBorder="1" applyAlignment="1" applyProtection="1">
      <alignment horizontal="center" vertical="center"/>
      <protection locked="0" hidden="1"/>
    </xf>
    <xf numFmtId="0" fontId="0" fillId="0" borderId="70" xfId="0" applyFont="1" applyFill="1" applyBorder="1" applyAlignment="1" applyProtection="1">
      <alignment horizontal="center" vertical="center"/>
      <protection locked="0" hidden="1"/>
    </xf>
    <xf numFmtId="0" fontId="0" fillId="0" borderId="68" xfId="0" applyFont="1" applyBorder="1" applyAlignment="1" applyProtection="1">
      <alignment horizontal="center" vertical="center"/>
      <protection locked="0" hidden="1"/>
    </xf>
    <xf numFmtId="0" fontId="0" fillId="0" borderId="69" xfId="0" applyFont="1" applyBorder="1" applyAlignment="1" applyProtection="1">
      <alignment horizontal="center" vertical="center"/>
      <protection locked="0" hidden="1"/>
    </xf>
    <xf numFmtId="0" fontId="0" fillId="0" borderId="70" xfId="0" applyFont="1" applyBorder="1" applyAlignment="1" applyProtection="1">
      <alignment horizontal="center" vertical="center"/>
      <protection locked="0" hidden="1"/>
    </xf>
    <xf numFmtId="0" fontId="0" fillId="0" borderId="63" xfId="0" applyFont="1" applyBorder="1" applyAlignment="1" applyProtection="1">
      <alignment horizontal="center" vertical="center"/>
      <protection locked="0" hidden="1"/>
    </xf>
    <xf numFmtId="0" fontId="0" fillId="0" borderId="64" xfId="0" applyFont="1" applyFill="1" applyBorder="1" applyAlignment="1" applyProtection="1">
      <alignment horizontal="center" vertical="center"/>
      <protection locked="0" hidden="1"/>
    </xf>
    <xf numFmtId="0" fontId="0" fillId="0" borderId="65" xfId="0" applyFont="1" applyFill="1" applyBorder="1" applyAlignment="1" applyProtection="1">
      <alignment horizontal="center" vertical="center"/>
      <protection locked="0" hidden="1"/>
    </xf>
    <xf numFmtId="0" fontId="22" fillId="0" borderId="0" xfId="0" applyFont="1" applyBorder="1" applyAlignment="1" applyProtection="1">
      <alignment horizontal="center" vertical="center"/>
      <protection hidden="1"/>
    </xf>
    <xf numFmtId="0" fontId="22" fillId="0" borderId="14"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4" xfId="0" applyFont="1" applyBorder="1" applyAlignment="1" applyProtection="1">
      <alignment horizontal="center" vertical="center"/>
      <protection locked="0" hidden="1"/>
    </xf>
    <xf numFmtId="0" fontId="22" fillId="0" borderId="13" xfId="0" applyFont="1" applyBorder="1" applyAlignment="1" applyProtection="1">
      <alignment horizontal="center" vertical="center"/>
      <protection locked="0" hidden="1"/>
    </xf>
    <xf numFmtId="0" fontId="22" fillId="0" borderId="11" xfId="0" applyFont="1" applyBorder="1" applyAlignment="1" applyProtection="1">
      <alignment horizontal="center" vertical="center"/>
      <protection hidden="1"/>
    </xf>
    <xf numFmtId="0" fontId="22" fillId="0" borderId="17" xfId="0" applyFont="1" applyBorder="1" applyAlignment="1" applyProtection="1">
      <alignment vertical="center" wrapText="1"/>
      <protection hidden="1"/>
    </xf>
    <xf numFmtId="0" fontId="22" fillId="0" borderId="14" xfId="0" applyFont="1" applyBorder="1" applyAlignment="1" applyProtection="1">
      <alignment vertical="center" wrapText="1"/>
      <protection hidden="1"/>
    </xf>
    <xf numFmtId="0" fontId="22" fillId="0" borderId="18" xfId="0" applyFont="1" applyBorder="1" applyAlignment="1" applyProtection="1">
      <alignment vertical="center" wrapText="1"/>
      <protection hidden="1"/>
    </xf>
    <xf numFmtId="49" fontId="22" fillId="0" borderId="17" xfId="0" applyNumberFormat="1" applyFont="1" applyBorder="1" applyAlignment="1" applyProtection="1">
      <alignment horizontal="center" vertical="center"/>
      <protection hidden="1"/>
    </xf>
    <xf numFmtId="49" fontId="22" fillId="0" borderId="18" xfId="0" applyNumberFormat="1" applyFont="1" applyBorder="1" applyAlignment="1" applyProtection="1">
      <alignment horizontal="center" vertical="center"/>
      <protection hidden="1"/>
    </xf>
    <xf numFmtId="49" fontId="22" fillId="0" borderId="11" xfId="0" applyNumberFormat="1" applyFont="1" applyBorder="1" applyAlignment="1" applyProtection="1">
      <alignment horizontal="center" vertical="center"/>
      <protection hidden="1"/>
    </xf>
    <xf numFmtId="49" fontId="22" fillId="0" borderId="10" xfId="0" applyNumberFormat="1" applyFont="1" applyBorder="1" applyAlignment="1" applyProtection="1">
      <alignment horizontal="center" vertical="center"/>
      <protection hidden="1"/>
    </xf>
    <xf numFmtId="49" fontId="22" fillId="0" borderId="15" xfId="0" applyNumberFormat="1" applyFont="1" applyBorder="1" applyAlignment="1" applyProtection="1">
      <alignment horizontal="center" vertical="center"/>
      <protection hidden="1"/>
    </xf>
    <xf numFmtId="49" fontId="22" fillId="0" borderId="16" xfId="0" applyNumberFormat="1" applyFont="1" applyBorder="1" applyAlignment="1" applyProtection="1">
      <alignment horizontal="center" vertical="center"/>
      <protection hidden="1"/>
    </xf>
    <xf numFmtId="0" fontId="22" fillId="0" borderId="23" xfId="0" applyFont="1" applyBorder="1" applyAlignment="1" applyProtection="1">
      <alignment vertical="center" wrapText="1"/>
      <protection hidden="1"/>
    </xf>
    <xf numFmtId="0" fontId="22" fillId="0" borderId="21" xfId="0" applyFont="1" applyBorder="1" applyAlignment="1" applyProtection="1">
      <alignment vertical="center" wrapText="1"/>
      <protection hidden="1"/>
    </xf>
    <xf numFmtId="0" fontId="22" fillId="0" borderId="22" xfId="0" applyFont="1" applyBorder="1" applyAlignment="1" applyProtection="1">
      <alignment vertical="center" wrapText="1"/>
      <protection hidden="1"/>
    </xf>
    <xf numFmtId="0" fontId="22" fillId="0" borderId="23" xfId="0" applyFont="1" applyBorder="1" applyAlignment="1" applyProtection="1">
      <alignment vertical="center"/>
      <protection hidden="1"/>
    </xf>
    <xf numFmtId="0" fontId="22" fillId="0" borderId="21" xfId="0" applyFont="1" applyBorder="1" applyAlignment="1" applyProtection="1">
      <alignment vertical="center"/>
      <protection hidden="1"/>
    </xf>
    <xf numFmtId="0" fontId="22" fillId="0" borderId="22" xfId="0" applyFont="1" applyBorder="1" applyAlignment="1" applyProtection="1">
      <alignment vertical="center"/>
      <protection hidden="1"/>
    </xf>
    <xf numFmtId="0" fontId="22" fillId="0" borderId="17" xfId="0" applyFont="1" applyBorder="1" applyAlignment="1" applyProtection="1">
      <alignment vertical="center"/>
      <protection hidden="1"/>
    </xf>
    <xf numFmtId="0" fontId="22" fillId="0" borderId="14" xfId="0" applyFont="1" applyBorder="1" applyAlignment="1" applyProtection="1">
      <alignment vertical="center"/>
      <protection hidden="1"/>
    </xf>
    <xf numFmtId="0" fontId="22" fillId="0" borderId="18" xfId="0" applyFont="1" applyBorder="1" applyAlignment="1" applyProtection="1">
      <alignment vertical="center"/>
      <protection hidden="1"/>
    </xf>
    <xf numFmtId="0" fontId="22" fillId="0" borderId="11"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49" fontId="0" fillId="0" borderId="17" xfId="0" applyNumberFormat="1" applyFont="1" applyBorder="1" applyAlignment="1" applyProtection="1">
      <alignment horizontal="center" vertical="center"/>
      <protection hidden="1"/>
    </xf>
    <xf numFmtId="49" fontId="1" fillId="0" borderId="18" xfId="0" applyNumberFormat="1" applyFont="1" applyBorder="1" applyAlignment="1" applyProtection="1">
      <alignment horizontal="center" vertical="center"/>
      <protection hidden="1"/>
    </xf>
    <xf numFmtId="49" fontId="1" fillId="0" borderId="11" xfId="0" applyNumberFormat="1" applyFont="1" applyBorder="1" applyAlignment="1" applyProtection="1">
      <alignment horizontal="center" vertical="center"/>
      <protection hidden="1"/>
    </xf>
    <xf numFmtId="49" fontId="1" fillId="0" borderId="10" xfId="0" applyNumberFormat="1" applyFont="1" applyBorder="1" applyAlignment="1" applyProtection="1">
      <alignment horizontal="center" vertical="center"/>
      <protection hidden="1"/>
    </xf>
    <xf numFmtId="49" fontId="1" fillId="0" borderId="15" xfId="0" applyNumberFormat="1" applyFont="1" applyBorder="1" applyAlignment="1" applyProtection="1">
      <alignment horizontal="center" vertical="center"/>
      <protection hidden="1"/>
    </xf>
    <xf numFmtId="49" fontId="1" fillId="0" borderId="16" xfId="0" applyNumberFormat="1" applyFont="1" applyBorder="1" applyAlignment="1" applyProtection="1">
      <alignment horizontal="center" vertical="center"/>
      <protection hidden="1"/>
    </xf>
    <xf numFmtId="0" fontId="22" fillId="0" borderId="23" xfId="0" applyFont="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2" fillId="0" borderId="71" xfId="0" applyFont="1" applyBorder="1" applyAlignment="1" applyProtection="1">
      <alignment horizontal="center" vertical="center"/>
      <protection hidden="1"/>
    </xf>
    <xf numFmtId="0" fontId="22" fillId="0" borderId="72" xfId="0" applyFont="1" applyBorder="1" applyAlignment="1" applyProtection="1">
      <alignment horizontal="center" vertical="center"/>
      <protection hidden="1"/>
    </xf>
    <xf numFmtId="0" fontId="22" fillId="0" borderId="73" xfId="0" applyFont="1" applyBorder="1" applyAlignment="1" applyProtection="1">
      <alignment horizontal="center" vertical="center"/>
      <protection hidden="1"/>
    </xf>
    <xf numFmtId="0" fontId="22" fillId="0" borderId="23" xfId="0" applyFont="1" applyBorder="1" applyAlignment="1" applyProtection="1">
      <alignment horizontal="center" vertical="center" wrapText="1"/>
      <protection hidden="1"/>
    </xf>
    <xf numFmtId="0" fontId="22" fillId="0" borderId="71" xfId="0" applyFont="1" applyBorder="1" applyAlignment="1" applyProtection="1">
      <alignment horizontal="center" vertical="center" wrapText="1"/>
      <protection hidden="1"/>
    </xf>
    <xf numFmtId="0" fontId="0" fillId="0" borderId="34" xfId="0" applyFont="1" applyFill="1" applyBorder="1" applyAlignment="1" applyProtection="1">
      <alignment horizontal="center" vertical="center"/>
      <protection locked="0" hidden="1"/>
    </xf>
    <xf numFmtId="0" fontId="0" fillId="0" borderId="12" xfId="0" applyFont="1" applyFill="1" applyBorder="1" applyAlignment="1" applyProtection="1">
      <alignment horizontal="center" vertical="center"/>
      <protection locked="0" hidden="1"/>
    </xf>
    <xf numFmtId="0" fontId="0" fillId="0" borderId="62" xfId="0" applyFont="1" applyFill="1" applyBorder="1" applyAlignment="1" applyProtection="1">
      <alignment horizontal="center" vertical="center"/>
      <protection locked="0" hidden="1"/>
    </xf>
    <xf numFmtId="0" fontId="0" fillId="0" borderId="34" xfId="0" applyFont="1" applyBorder="1" applyAlignment="1" applyProtection="1">
      <alignment horizontal="center" vertical="center"/>
      <protection locked="0" hidden="1"/>
    </xf>
    <xf numFmtId="0" fontId="0" fillId="0" borderId="41" xfId="0" applyFont="1" applyBorder="1" applyAlignment="1" applyProtection="1">
      <alignment horizontal="center" vertical="center"/>
      <protection locked="0" hidden="1"/>
    </xf>
    <xf numFmtId="0" fontId="0" fillId="0" borderId="12" xfId="0" applyFont="1" applyBorder="1" applyAlignment="1" applyProtection="1">
      <alignment horizontal="center" vertical="center"/>
      <protection locked="0" hidden="1"/>
    </xf>
    <xf numFmtId="0" fontId="0" fillId="0" borderId="14"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69" xfId="0" applyFont="1" applyFill="1" applyBorder="1" applyAlignment="1" applyProtection="1">
      <alignment horizontal="center" vertical="center"/>
      <protection locked="0" hidden="1"/>
    </xf>
    <xf numFmtId="49" fontId="0" fillId="0" borderId="18" xfId="0" applyNumberFormat="1" applyFont="1" applyBorder="1" applyAlignment="1" applyProtection="1">
      <alignment horizontal="center" vertical="center"/>
      <protection hidden="1"/>
    </xf>
    <xf numFmtId="49" fontId="0" fillId="0" borderId="11" xfId="0" applyNumberFormat="1" applyFont="1" applyBorder="1" applyAlignment="1" applyProtection="1">
      <alignment horizontal="center" vertical="center"/>
      <protection hidden="1"/>
    </xf>
    <xf numFmtId="49" fontId="0" fillId="0" borderId="10" xfId="0" applyNumberFormat="1" applyFont="1" applyBorder="1" applyAlignment="1" applyProtection="1">
      <alignment horizontal="center" vertical="center"/>
      <protection hidden="1"/>
    </xf>
    <xf numFmtId="49" fontId="0" fillId="0" borderId="15" xfId="0" applyNumberFormat="1" applyFont="1" applyBorder="1" applyAlignment="1" applyProtection="1">
      <alignment horizontal="center" vertical="center"/>
      <protection hidden="1"/>
    </xf>
    <xf numFmtId="49" fontId="0" fillId="0" borderId="16" xfId="0" applyNumberFormat="1"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22" fillId="0" borderId="21" xfId="0" applyFont="1" applyFill="1" applyBorder="1" applyAlignment="1" applyProtection="1">
      <alignment horizontal="center" vertical="center" wrapText="1"/>
      <protection hidden="1"/>
    </xf>
    <xf numFmtId="0" fontId="22" fillId="0" borderId="72" xfId="0" applyFont="1" applyFill="1" applyBorder="1" applyAlignment="1" applyProtection="1">
      <alignment horizontal="center" vertical="center" wrapText="1"/>
      <protection hidden="1"/>
    </xf>
    <xf numFmtId="0" fontId="22" fillId="0" borderId="74" xfId="0" applyFont="1" applyBorder="1" applyAlignment="1" applyProtection="1">
      <alignment vertical="center" wrapText="1"/>
      <protection hidden="1"/>
    </xf>
    <xf numFmtId="0" fontId="22" fillId="0" borderId="34" xfId="0" applyFont="1" applyBorder="1" applyAlignment="1" applyProtection="1">
      <alignment vertical="center" wrapText="1"/>
      <protection hidden="1"/>
    </xf>
    <xf numFmtId="0" fontId="0" fillId="0" borderId="11"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center"/>
      <protection hidden="1"/>
    </xf>
    <xf numFmtId="0" fontId="22" fillId="0" borderId="15"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0" fillId="0" borderId="45"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26" xfId="0" applyFont="1" applyBorder="1" applyAlignment="1" applyProtection="1">
      <alignment horizontal="center" vertical="center"/>
      <protection hidden="1"/>
    </xf>
    <xf numFmtId="0" fontId="0" fillId="0" borderId="46"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47"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38" fontId="22" fillId="0" borderId="17" xfId="33" applyFont="1" applyBorder="1" applyAlignment="1" applyProtection="1">
      <alignment vertical="center" wrapText="1"/>
      <protection hidden="1"/>
    </xf>
    <xf numFmtId="38" fontId="22" fillId="0" borderId="14" xfId="33" applyFont="1" applyBorder="1" applyAlignment="1" applyProtection="1">
      <alignment vertical="center" wrapText="1"/>
      <protection hidden="1"/>
    </xf>
    <xf numFmtId="38" fontId="22" fillId="0" borderId="18" xfId="33" applyFont="1" applyBorder="1" applyAlignment="1" applyProtection="1">
      <alignment vertical="center" wrapText="1"/>
      <protection hidden="1"/>
    </xf>
    <xf numFmtId="38" fontId="22" fillId="0" borderId="11" xfId="33" applyFont="1" applyBorder="1" applyAlignment="1" applyProtection="1">
      <alignment vertical="center" wrapText="1"/>
      <protection hidden="1"/>
    </xf>
    <xf numFmtId="38" fontId="22" fillId="0" borderId="0" xfId="33" applyFont="1" applyBorder="1" applyAlignment="1" applyProtection="1">
      <alignment vertical="center" wrapText="1"/>
      <protection hidden="1"/>
    </xf>
    <xf numFmtId="38" fontId="22" fillId="0" borderId="10" xfId="33" applyFont="1" applyBorder="1" applyAlignment="1" applyProtection="1">
      <alignment vertical="center" wrapText="1"/>
      <protection hidden="1"/>
    </xf>
    <xf numFmtId="38" fontId="22" fillId="0" borderId="15" xfId="33" applyFont="1" applyBorder="1" applyAlignment="1" applyProtection="1">
      <alignment vertical="center" wrapText="1"/>
      <protection hidden="1"/>
    </xf>
    <xf numFmtId="38" fontId="22" fillId="0" borderId="13" xfId="33" applyFont="1" applyBorder="1" applyAlignment="1" applyProtection="1">
      <alignment vertical="center" wrapText="1"/>
      <protection hidden="1"/>
    </xf>
    <xf numFmtId="38" fontId="22" fillId="0" borderId="16" xfId="33" applyFont="1" applyBorder="1" applyAlignment="1" applyProtection="1">
      <alignment vertical="center" wrapText="1"/>
      <protection hidden="1"/>
    </xf>
    <xf numFmtId="0" fontId="26" fillId="0" borderId="53" xfId="0" applyFont="1" applyBorder="1" applyAlignment="1" applyProtection="1">
      <alignment horizontal="center" vertical="center"/>
      <protection hidden="1"/>
    </xf>
    <xf numFmtId="0" fontId="26" fillId="0" borderId="54" xfId="0" applyFont="1" applyBorder="1" applyAlignment="1" applyProtection="1">
      <alignment horizontal="center" vertical="center"/>
      <protection hidden="1"/>
    </xf>
    <xf numFmtId="0" fontId="26" fillId="0" borderId="55" xfId="0" applyFont="1" applyBorder="1" applyAlignment="1" applyProtection="1">
      <alignment horizontal="center" vertical="center"/>
      <protection hidden="1"/>
    </xf>
    <xf numFmtId="0" fontId="26" fillId="0" borderId="56"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57" xfId="0" applyFont="1" applyBorder="1" applyAlignment="1" applyProtection="1">
      <alignment horizontal="center" vertical="center"/>
      <protection hidden="1"/>
    </xf>
    <xf numFmtId="0" fontId="26" fillId="0" borderId="58" xfId="0" applyFont="1" applyBorder="1" applyAlignment="1" applyProtection="1">
      <alignment horizontal="center" vertical="center"/>
      <protection hidden="1"/>
    </xf>
    <xf numFmtId="0" fontId="26" fillId="0" borderId="59" xfId="0" applyFont="1" applyBorder="1" applyAlignment="1" applyProtection="1">
      <alignment horizontal="center" vertical="center"/>
      <protection hidden="1"/>
    </xf>
    <xf numFmtId="0" fontId="26" fillId="0" borderId="60" xfId="0" applyFont="1" applyBorder="1" applyAlignment="1" applyProtection="1">
      <alignment horizontal="center" vertical="center"/>
      <protection hidden="1"/>
    </xf>
    <xf numFmtId="0" fontId="22" fillId="0" borderId="21"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protection locked="0" hidden="1"/>
    </xf>
    <xf numFmtId="0" fontId="34" fillId="0" borderId="11" xfId="0" applyFont="1" applyBorder="1" applyAlignment="1" applyProtection="1">
      <alignment vertical="center" wrapText="1"/>
      <protection hidden="1"/>
    </xf>
    <xf numFmtId="0" fontId="34" fillId="0" borderId="0" xfId="0" applyFont="1" applyBorder="1" applyAlignment="1" applyProtection="1">
      <alignment vertical="center" wrapText="1"/>
      <protection hidden="1"/>
    </xf>
    <xf numFmtId="0" fontId="34" fillId="0" borderId="10" xfId="0" applyFont="1" applyBorder="1" applyAlignment="1" applyProtection="1">
      <alignment vertical="center" wrapText="1"/>
      <protection hidden="1"/>
    </xf>
    <xf numFmtId="0" fontId="22" fillId="0" borderId="17" xfId="0" applyFont="1" applyBorder="1" applyAlignment="1" applyProtection="1">
      <alignment horizontal="center" vertical="center"/>
      <protection hidden="1"/>
    </xf>
    <xf numFmtId="0" fontId="22" fillId="0" borderId="12" xfId="0" applyFont="1" applyBorder="1" applyAlignment="1" applyProtection="1">
      <alignment vertical="center" wrapText="1"/>
      <protection hidden="1"/>
    </xf>
    <xf numFmtId="0" fontId="22" fillId="0" borderId="22" xfId="0" applyFont="1" applyBorder="1" applyAlignment="1" applyProtection="1">
      <alignment horizontal="center" vertical="center" wrapText="1"/>
      <protection hidden="1"/>
    </xf>
    <xf numFmtId="0" fontId="22" fillId="0" borderId="73" xfId="0" applyFont="1" applyBorder="1" applyAlignment="1" applyProtection="1">
      <alignment horizontal="center" vertical="center" wrapText="1"/>
      <protection hidden="1"/>
    </xf>
    <xf numFmtId="0" fontId="22" fillId="0" borderId="74" xfId="0" applyFont="1" applyBorder="1" applyAlignment="1" applyProtection="1">
      <alignment horizontal="center" vertical="center"/>
      <protection hidden="1"/>
    </xf>
    <xf numFmtId="0" fontId="22" fillId="0" borderId="34" xfId="0" applyFont="1" applyBorder="1" applyAlignment="1" applyProtection="1">
      <alignment horizontal="center" vertical="center"/>
      <protection hidden="1"/>
    </xf>
    <xf numFmtId="0" fontId="22" fillId="0" borderId="11" xfId="0" applyFont="1" applyBorder="1" applyAlignment="1" applyProtection="1">
      <alignment horizontal="left" vertical="center"/>
      <protection hidden="1"/>
    </xf>
    <xf numFmtId="0" fontId="22" fillId="0" borderId="0" xfId="0" applyFont="1" applyBorder="1" applyAlignment="1" applyProtection="1">
      <alignment horizontal="left" vertical="center"/>
      <protection hidden="1"/>
    </xf>
    <xf numFmtId="0" fontId="22" fillId="0" borderId="10" xfId="0" applyFont="1" applyBorder="1" applyAlignment="1" applyProtection="1">
      <alignment horizontal="left" vertical="center"/>
      <protection hidden="1"/>
    </xf>
    <xf numFmtId="0" fontId="0" fillId="0" borderId="24" xfId="0" applyFont="1" applyBorder="1" applyAlignment="1" applyProtection="1">
      <alignment vertical="center"/>
      <protection hidden="1"/>
    </xf>
    <xf numFmtId="0" fontId="0" fillId="0" borderId="25" xfId="0" applyFont="1" applyBorder="1" applyAlignment="1" applyProtection="1">
      <alignment vertical="center"/>
      <protection hidden="1"/>
    </xf>
    <xf numFmtId="0" fontId="0" fillId="0" borderId="26" xfId="0" applyFont="1" applyBorder="1" applyAlignment="1" applyProtection="1">
      <alignment vertical="center"/>
      <protection hidden="1"/>
    </xf>
    <xf numFmtId="0" fontId="0" fillId="0" borderId="11" xfId="0" applyFont="1" applyBorder="1" applyAlignment="1" applyProtection="1">
      <alignment vertical="center"/>
      <protection hidden="1"/>
    </xf>
    <xf numFmtId="0" fontId="0" fillId="0" borderId="0" xfId="0" applyFont="1" applyBorder="1" applyAlignment="1" applyProtection="1">
      <alignment vertical="center"/>
      <protection hidden="1"/>
    </xf>
    <xf numFmtId="0" fontId="0" fillId="0" borderId="10" xfId="0" applyFont="1" applyBorder="1" applyAlignment="1" applyProtection="1">
      <alignment vertical="center"/>
      <protection hidden="1"/>
    </xf>
    <xf numFmtId="0" fontId="0" fillId="0" borderId="15" xfId="0" applyFont="1" applyBorder="1" applyAlignment="1" applyProtection="1">
      <alignment vertical="center"/>
      <protection hidden="1"/>
    </xf>
    <xf numFmtId="0" fontId="0" fillId="0" borderId="13" xfId="0" applyFont="1" applyBorder="1" applyAlignment="1" applyProtection="1">
      <alignment vertical="center"/>
      <protection hidden="1"/>
    </xf>
    <xf numFmtId="0" fontId="0" fillId="0" borderId="16" xfId="0" applyFont="1" applyBorder="1" applyAlignment="1" applyProtection="1">
      <alignment vertical="center"/>
      <protection hidden="1"/>
    </xf>
    <xf numFmtId="0" fontId="22" fillId="0" borderId="23" xfId="0" applyFont="1" applyBorder="1" applyAlignment="1" applyProtection="1">
      <alignment horizontal="left" vertical="center" wrapText="1"/>
      <protection hidden="1"/>
    </xf>
    <xf numFmtId="0" fontId="22" fillId="0" borderId="21" xfId="0" applyFont="1" applyBorder="1" applyAlignment="1" applyProtection="1">
      <alignment horizontal="left" vertical="center" wrapText="1"/>
      <protection hidden="1"/>
    </xf>
    <xf numFmtId="0" fontId="22" fillId="0" borderId="22" xfId="0" applyFont="1" applyBorder="1" applyAlignment="1" applyProtection="1">
      <alignment horizontal="left" vertical="center" wrapText="1"/>
      <protection hidden="1"/>
    </xf>
    <xf numFmtId="0" fontId="26" fillId="0" borderId="48" xfId="0" applyFont="1" applyBorder="1" applyAlignment="1" applyProtection="1">
      <alignment horizontal="center" vertical="center"/>
      <protection locked="0" hidden="1"/>
    </xf>
    <xf numFmtId="0" fontId="26" fillId="0" borderId="0" xfId="0" applyFont="1" applyBorder="1" applyAlignment="1" applyProtection="1">
      <alignment horizontal="center" vertical="center"/>
      <protection locked="0" hidden="1"/>
    </xf>
    <xf numFmtId="0" fontId="26" fillId="0" borderId="49" xfId="0" applyFont="1" applyBorder="1" applyAlignment="1" applyProtection="1">
      <alignment horizontal="center" vertical="center"/>
      <protection locked="0" hidden="1"/>
    </xf>
    <xf numFmtId="0" fontId="26" fillId="0" borderId="50" xfId="0" applyFont="1" applyBorder="1" applyAlignment="1" applyProtection="1">
      <alignment horizontal="center" vertical="center"/>
      <protection locked="0" hidden="1"/>
    </xf>
    <xf numFmtId="0" fontId="26" fillId="0" borderId="51" xfId="0" applyFont="1" applyBorder="1" applyAlignment="1" applyProtection="1">
      <alignment horizontal="center" vertical="center"/>
      <protection locked="0" hidden="1"/>
    </xf>
    <xf numFmtId="0" fontId="26" fillId="0" borderId="52" xfId="0" applyFont="1" applyBorder="1" applyAlignment="1" applyProtection="1">
      <alignment horizontal="center" vertical="center"/>
      <protection locked="0" hidden="1"/>
    </xf>
    <xf numFmtId="0" fontId="0" fillId="0" borderId="14" xfId="0" applyFont="1" applyBorder="1" applyAlignment="1" applyProtection="1">
      <alignment horizontal="center" vertical="center" wrapText="1"/>
      <protection hidden="1"/>
    </xf>
    <xf numFmtId="0" fontId="0" fillId="0" borderId="18"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10" xfId="0" applyFont="1" applyBorder="1" applyAlignment="1" applyProtection="1">
      <alignment horizontal="center" vertical="center" wrapText="1"/>
      <protection hidden="1"/>
    </xf>
    <xf numFmtId="0" fontId="0" fillId="0" borderId="17" xfId="0"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vertical="center" wrapText="1"/>
      <protection hidden="1"/>
    </xf>
    <xf numFmtId="0" fontId="0" fillId="0" borderId="27" xfId="0" applyFont="1" applyFill="1" applyBorder="1" applyAlignment="1" applyProtection="1">
      <alignment horizontal="center" vertical="center" wrapText="1"/>
      <protection hidden="1"/>
    </xf>
    <xf numFmtId="0" fontId="0" fillId="0" borderId="11"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0" fillId="0" borderId="28" xfId="0" applyFont="1" applyFill="1" applyBorder="1" applyAlignment="1" applyProtection="1">
      <alignment horizontal="center" vertical="center" wrapText="1"/>
      <protection hidden="1"/>
    </xf>
    <xf numFmtId="0" fontId="1" fillId="0" borderId="24"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0" borderId="0" xfId="0" applyFont="1" applyFill="1" applyBorder="1" applyAlignment="1" applyProtection="1">
      <alignment horizontal="center" vertical="center"/>
      <protection locked="0" hidden="1"/>
    </xf>
    <xf numFmtId="0" fontId="25" fillId="0" borderId="0" xfId="0" applyFont="1" applyBorder="1" applyAlignment="1" applyProtection="1">
      <alignment horizontal="center" vertical="center"/>
      <protection locked="0" hidden="1"/>
    </xf>
    <xf numFmtId="0" fontId="22" fillId="0" borderId="13" xfId="0" applyFont="1" applyBorder="1" applyAlignment="1" applyProtection="1">
      <alignment horizontal="center" vertical="center"/>
      <protection hidden="1"/>
    </xf>
    <xf numFmtId="0" fontId="22" fillId="0" borderId="15" xfId="0" applyFont="1" applyBorder="1" applyAlignment="1" applyProtection="1">
      <alignment horizontal="center" vertical="center"/>
      <protection hidden="1"/>
    </xf>
    <xf numFmtId="0" fontId="1" fillId="0" borderId="0" xfId="0" applyFont="1" applyBorder="1" applyAlignment="1" applyProtection="1">
      <alignment horizontal="left" shrinkToFit="1"/>
      <protection locked="0" hidden="1"/>
    </xf>
    <xf numFmtId="0" fontId="1" fillId="0" borderId="13" xfId="0" applyFont="1" applyBorder="1" applyAlignment="1" applyProtection="1">
      <alignment horizontal="left" shrinkToFit="1"/>
      <protection locked="0" hidden="1"/>
    </xf>
    <xf numFmtId="0" fontId="22" fillId="0" borderId="31" xfId="0" applyFont="1" applyBorder="1" applyAlignment="1" applyProtection="1">
      <alignment vertical="center" wrapText="1"/>
      <protection hidden="1"/>
    </xf>
    <xf numFmtId="0" fontId="22" fillId="0" borderId="30" xfId="0" applyFont="1" applyBorder="1" applyAlignment="1" applyProtection="1">
      <alignment vertical="center" wrapText="1"/>
      <protection hidden="1"/>
    </xf>
    <xf numFmtId="0" fontId="22" fillId="0" borderId="31" xfId="0" applyFont="1" applyBorder="1" applyAlignment="1" applyProtection="1">
      <alignment vertical="center"/>
      <protection hidden="1"/>
    </xf>
    <xf numFmtId="0" fontId="22" fillId="0" borderId="12" xfId="0" applyFont="1" applyBorder="1" applyAlignment="1" applyProtection="1">
      <alignment vertical="center"/>
      <protection hidden="1"/>
    </xf>
    <xf numFmtId="0" fontId="22" fillId="0" borderId="30" xfId="0" applyFont="1" applyBorder="1" applyAlignment="1" applyProtection="1">
      <alignment vertical="center"/>
      <protection hidden="1"/>
    </xf>
    <xf numFmtId="0" fontId="0" fillId="0" borderId="67" xfId="0" applyFont="1" applyFill="1" applyBorder="1" applyAlignment="1" applyProtection="1">
      <alignment horizontal="center" vertical="center"/>
      <protection hidden="1"/>
    </xf>
    <xf numFmtId="0" fontId="0" fillId="0" borderId="68" xfId="0" applyFont="1" applyFill="1" applyBorder="1" applyAlignment="1" applyProtection="1">
      <alignment horizontal="center" vertical="center"/>
      <protection hidden="1"/>
    </xf>
    <xf numFmtId="0" fontId="0" fillId="0" borderId="61" xfId="0" applyFont="1" applyFill="1" applyBorder="1" applyAlignment="1" applyProtection="1">
      <alignment horizontal="center" vertical="center"/>
      <protection hidden="1"/>
    </xf>
    <xf numFmtId="0" fontId="0" fillId="0" borderId="70"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locked="0" hidden="1"/>
    </xf>
    <xf numFmtId="0" fontId="22" fillId="0" borderId="13" xfId="0" applyFont="1" applyFill="1" applyBorder="1" applyAlignment="1" applyProtection="1">
      <alignment horizontal="center" vertical="center"/>
      <protection locked="0" hidden="1"/>
    </xf>
    <xf numFmtId="0" fontId="22" fillId="0" borderId="17" xfId="0" applyFont="1" applyBorder="1" applyAlignment="1" applyProtection="1">
      <alignment horizontal="left" vertical="center"/>
      <protection hidden="1"/>
    </xf>
    <xf numFmtId="0" fontId="22" fillId="0" borderId="14" xfId="0" applyFont="1" applyBorder="1" applyAlignment="1" applyProtection="1">
      <alignment horizontal="left" vertical="center"/>
      <protection hidden="1"/>
    </xf>
    <xf numFmtId="0" fontId="22" fillId="0" borderId="18" xfId="0" applyFont="1" applyBorder="1" applyAlignment="1" applyProtection="1">
      <alignment horizontal="left" vertical="center"/>
      <protection hidden="1"/>
    </xf>
    <xf numFmtId="0" fontId="22" fillId="0" borderId="23" xfId="0" applyFont="1" applyBorder="1" applyAlignment="1" applyProtection="1">
      <alignment horizontal="left" vertical="center"/>
      <protection hidden="1"/>
    </xf>
    <xf numFmtId="0" fontId="22" fillId="0" borderId="21" xfId="0" applyFont="1" applyBorder="1" applyAlignment="1" applyProtection="1">
      <alignment horizontal="left" vertical="center"/>
      <protection hidden="1"/>
    </xf>
    <xf numFmtId="0" fontId="22" fillId="0" borderId="22" xfId="0" applyFont="1" applyBorder="1" applyAlignment="1" applyProtection="1">
      <alignment horizontal="left" vertical="center"/>
      <protection hidden="1"/>
    </xf>
    <xf numFmtId="0" fontId="0" fillId="0" borderId="14"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0" fillId="0" borderId="68" xfId="0" applyFont="1" applyBorder="1" applyAlignment="1" applyProtection="1">
      <alignment horizontal="center" vertical="center"/>
      <protection hidden="1"/>
    </xf>
    <xf numFmtId="0" fontId="0" fillId="0" borderId="69" xfId="0" applyFont="1" applyBorder="1" applyAlignment="1" applyProtection="1">
      <alignment horizontal="center" vertical="center"/>
      <protection hidden="1"/>
    </xf>
    <xf numFmtId="0" fontId="0" fillId="0" borderId="70" xfId="0" applyFont="1" applyBorder="1" applyAlignment="1" applyProtection="1">
      <alignment horizontal="center" vertical="center"/>
      <protection hidden="1"/>
    </xf>
    <xf numFmtId="0" fontId="0" fillId="0" borderId="63" xfId="0" applyFont="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21" xfId="0" applyFont="1" applyFill="1" applyBorder="1" applyAlignment="1" applyProtection="1">
      <alignment horizontal="center" vertical="center"/>
      <protection hidden="1"/>
    </xf>
    <xf numFmtId="0" fontId="0" fillId="0" borderId="44" xfId="0" applyFont="1" applyFill="1" applyBorder="1" applyAlignment="1" applyProtection="1">
      <alignment horizontal="center" vertical="center"/>
      <protection hidden="1"/>
    </xf>
    <xf numFmtId="0" fontId="0" fillId="0" borderId="65" xfId="0" applyFont="1" applyBorder="1" applyAlignment="1" applyProtection="1">
      <alignment horizontal="center" vertical="center"/>
      <protection locked="0" hidden="1"/>
    </xf>
    <xf numFmtId="0" fontId="0" fillId="0" borderId="66" xfId="0" applyFont="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0" fontId="0" fillId="0" borderId="43" xfId="0"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22" fillId="0" borderId="0" xfId="0" applyFont="1" applyBorder="1" applyAlignment="1" applyProtection="1">
      <protection hidden="1"/>
    </xf>
    <xf numFmtId="0" fontId="22" fillId="0" borderId="13" xfId="0" applyFont="1" applyBorder="1" applyAlignment="1" applyProtection="1">
      <protection hidden="1"/>
    </xf>
    <xf numFmtId="0" fontId="25" fillId="0" borderId="0" xfId="0" applyFont="1" applyBorder="1" applyAlignment="1" applyProtection="1">
      <alignment horizontal="center"/>
      <protection hidden="1"/>
    </xf>
    <xf numFmtId="0" fontId="25" fillId="0" borderId="13" xfId="0" applyFont="1" applyBorder="1" applyAlignment="1" applyProtection="1">
      <alignment horizontal="center"/>
      <protection hidden="1"/>
    </xf>
    <xf numFmtId="0" fontId="22" fillId="0" borderId="0" xfId="0" applyFont="1" applyBorder="1" applyAlignment="1" applyProtection="1">
      <alignment horizontal="center"/>
      <protection locked="0" hidden="1"/>
    </xf>
    <xf numFmtId="0" fontId="22" fillId="0" borderId="13" xfId="0" applyFont="1" applyBorder="1" applyAlignment="1" applyProtection="1">
      <alignment horizontal="center"/>
      <protection locked="0" hidden="1"/>
    </xf>
    <xf numFmtId="0" fontId="22" fillId="0" borderId="0" xfId="0" applyFont="1" applyAlignment="1" applyProtection="1">
      <alignment horizontal="right" vertical="center"/>
      <protection hidden="1"/>
    </xf>
    <xf numFmtId="0" fontId="1" fillId="0" borderId="0" xfId="0" applyFont="1" applyAlignment="1" applyProtection="1">
      <alignment horizontal="right" vertical="center"/>
      <protection hidden="1"/>
    </xf>
    <xf numFmtId="0" fontId="22" fillId="0" borderId="0" xfId="0" applyFont="1" applyBorder="1" applyAlignment="1" applyProtection="1">
      <alignment horizontal="center"/>
      <protection hidden="1"/>
    </xf>
    <xf numFmtId="0" fontId="22" fillId="0" borderId="13" xfId="0" applyFont="1" applyBorder="1" applyAlignment="1" applyProtection="1">
      <alignment horizontal="center"/>
      <protection hidden="1"/>
    </xf>
    <xf numFmtId="0" fontId="24" fillId="0" borderId="36" xfId="0" applyFont="1" applyBorder="1" applyAlignment="1" applyProtection="1">
      <alignment horizontal="center" vertical="center"/>
      <protection hidden="1"/>
    </xf>
    <xf numFmtId="0" fontId="1" fillId="0" borderId="37" xfId="0" applyFont="1" applyBorder="1" applyAlignment="1" applyProtection="1">
      <alignment vertical="center"/>
      <protection hidden="1"/>
    </xf>
    <xf numFmtId="0" fontId="1" fillId="0" borderId="38" xfId="0" applyFont="1" applyBorder="1" applyAlignment="1" applyProtection="1">
      <alignment vertical="center"/>
      <protection hidden="1"/>
    </xf>
    <xf numFmtId="0" fontId="1" fillId="0" borderId="27" xfId="0" applyFont="1" applyBorder="1" applyAlignment="1" applyProtection="1">
      <alignment vertical="center"/>
      <protection hidden="1"/>
    </xf>
    <xf numFmtId="0" fontId="1" fillId="0" borderId="39" xfId="0" applyFont="1" applyBorder="1" applyAlignment="1" applyProtection="1">
      <alignment vertical="center"/>
      <protection hidden="1"/>
    </xf>
    <xf numFmtId="0" fontId="1" fillId="0" borderId="40" xfId="0" applyFont="1" applyBorder="1" applyAlignment="1" applyProtection="1">
      <alignment vertical="center"/>
      <protection hidden="1"/>
    </xf>
    <xf numFmtId="0" fontId="24" fillId="0" borderId="37" xfId="0" applyFont="1" applyBorder="1" applyAlignment="1" applyProtection="1">
      <alignment horizontal="center" vertical="center"/>
      <protection hidden="1"/>
    </xf>
    <xf numFmtId="0" fontId="1" fillId="0" borderId="41" xfId="0" applyFont="1" applyBorder="1" applyAlignment="1" applyProtection="1">
      <alignment vertical="center"/>
      <protection hidden="1"/>
    </xf>
    <xf numFmtId="0" fontId="1" fillId="0" borderId="42" xfId="0" applyFont="1" applyBorder="1" applyAlignment="1" applyProtection="1">
      <alignment vertical="center"/>
      <protection hidden="1"/>
    </xf>
    <xf numFmtId="0" fontId="0" fillId="0" borderId="65" xfId="0" applyFont="1" applyBorder="1" applyAlignment="1" applyProtection="1">
      <alignment horizontal="center" vertical="center"/>
      <protection hidden="1"/>
    </xf>
    <xf numFmtId="0" fontId="0" fillId="0" borderId="66" xfId="0" applyFont="1" applyBorder="1" applyAlignment="1" applyProtection="1">
      <alignment horizontal="center" vertical="center"/>
      <protection hidden="1"/>
    </xf>
    <xf numFmtId="0" fontId="0" fillId="0" borderId="64" xfId="0" applyFont="1" applyBorder="1" applyAlignment="1" applyProtection="1">
      <alignment horizontal="center" vertical="center"/>
      <protection hidden="1"/>
    </xf>
    <xf numFmtId="0" fontId="0" fillId="0" borderId="67" xfId="0" applyFont="1" applyBorder="1" applyAlignment="1" applyProtection="1">
      <alignment horizontal="center" vertical="center"/>
      <protection hidden="1"/>
    </xf>
    <xf numFmtId="0" fontId="0" fillId="0" borderId="40" xfId="0" applyFont="1" applyBorder="1" applyAlignment="1" applyProtection="1">
      <alignment horizontal="center" vertical="center"/>
      <protection hidden="1"/>
    </xf>
    <xf numFmtId="0" fontId="1" fillId="0" borderId="0" xfId="0" applyFont="1" applyBorder="1" applyAlignment="1" applyProtection="1">
      <alignment horizontal="left"/>
      <protection locked="0" hidden="1"/>
    </xf>
    <xf numFmtId="0" fontId="1" fillId="0" borderId="13" xfId="0" applyFont="1" applyBorder="1" applyAlignment="1" applyProtection="1">
      <alignment horizontal="left"/>
      <protection locked="0" hidden="1"/>
    </xf>
    <xf numFmtId="0" fontId="22" fillId="0" borderId="0" xfId="0" applyFont="1" applyFill="1" applyBorder="1" applyAlignment="1" applyProtection="1">
      <alignment horizontal="center"/>
      <protection locked="0" hidden="1"/>
    </xf>
    <xf numFmtId="0" fontId="22" fillId="0" borderId="0" xfId="0" applyFont="1" applyBorder="1" applyAlignment="1" applyProtection="1">
      <alignment horizontal="right"/>
      <protection hidden="1"/>
    </xf>
    <xf numFmtId="0" fontId="22" fillId="0" borderId="13" xfId="0" applyFont="1" applyBorder="1" applyAlignment="1" applyProtection="1">
      <alignment horizontal="right"/>
      <protection hidden="1"/>
    </xf>
    <xf numFmtId="0" fontId="7" fillId="0" borderId="17" xfId="0" applyFont="1" applyBorder="1" applyAlignment="1" applyProtection="1">
      <alignment horizontal="center" vertical="center"/>
      <protection hidden="1"/>
    </xf>
    <xf numFmtId="0" fontId="1" fillId="0" borderId="14" xfId="0" applyFont="1" applyBorder="1" applyAlignment="1" applyProtection="1">
      <alignment vertical="center"/>
      <protection hidden="1"/>
    </xf>
    <xf numFmtId="0" fontId="1" fillId="0" borderId="18" xfId="0" applyFont="1" applyBorder="1" applyAlignment="1" applyProtection="1">
      <alignment vertical="center"/>
      <protection hidden="1"/>
    </xf>
    <xf numFmtId="0" fontId="1" fillId="0" borderId="11"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15"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0" borderId="16" xfId="0" applyFont="1" applyBorder="1" applyAlignment="1" applyProtection="1">
      <alignment vertical="center"/>
      <protection hidden="1"/>
    </xf>
    <xf numFmtId="0" fontId="22" fillId="0" borderId="30" xfId="0" applyFont="1" applyBorder="1" applyAlignment="1" applyProtection="1">
      <alignment horizontal="center" vertical="center"/>
      <protection hidden="1"/>
    </xf>
    <xf numFmtId="0" fontId="22" fillId="0" borderId="32" xfId="0" applyFont="1" applyBorder="1" applyAlignment="1" applyProtection="1">
      <alignment horizontal="center" vertical="center"/>
      <protection hidden="1"/>
    </xf>
    <xf numFmtId="0" fontId="22" fillId="0" borderId="31"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0" fontId="1" fillId="0" borderId="12" xfId="0" applyFont="1" applyBorder="1" applyAlignment="1" applyProtection="1">
      <alignment vertical="center"/>
      <protection hidden="1"/>
    </xf>
    <xf numFmtId="0" fontId="1" fillId="0" borderId="33" xfId="0" applyFont="1" applyBorder="1" applyAlignment="1" applyProtection="1">
      <alignment vertical="center"/>
      <protection hidden="1"/>
    </xf>
    <xf numFmtId="0" fontId="34" fillId="0" borderId="14" xfId="0" applyFont="1" applyBorder="1" applyAlignment="1" applyProtection="1">
      <alignment vertical="center" wrapText="1"/>
      <protection hidden="1"/>
    </xf>
    <xf numFmtId="0" fontId="34" fillId="0" borderId="14" xfId="0" applyFont="1" applyBorder="1" applyAlignment="1" applyProtection="1">
      <alignment vertical="center"/>
      <protection hidden="1"/>
    </xf>
    <xf numFmtId="0" fontId="34" fillId="0" borderId="18" xfId="0" applyFont="1" applyBorder="1" applyAlignment="1" applyProtection="1">
      <alignment vertical="center"/>
      <protection hidden="1"/>
    </xf>
    <xf numFmtId="0" fontId="34" fillId="0" borderId="0" xfId="0" applyFont="1" applyBorder="1" applyAlignment="1" applyProtection="1">
      <alignment vertical="center"/>
      <protection hidden="1"/>
    </xf>
    <xf numFmtId="0" fontId="34" fillId="0" borderId="10" xfId="0" applyFont="1" applyBorder="1" applyAlignment="1" applyProtection="1">
      <alignment vertical="center"/>
      <protection hidden="1"/>
    </xf>
    <xf numFmtId="0" fontId="34" fillId="0" borderId="13" xfId="0" applyFont="1" applyBorder="1" applyAlignment="1" applyProtection="1">
      <alignment vertical="center"/>
      <protection hidden="1"/>
    </xf>
    <xf numFmtId="0" fontId="34" fillId="0" borderId="16" xfId="0" applyFont="1" applyBorder="1" applyAlignment="1" applyProtection="1">
      <alignment vertical="center"/>
      <protection hidden="1"/>
    </xf>
    <xf numFmtId="0" fontId="22" fillId="0" borderId="35" xfId="0" applyFont="1" applyBorder="1" applyAlignment="1" applyProtection="1">
      <alignment vertical="center" wrapText="1"/>
      <protection hidden="1"/>
    </xf>
    <xf numFmtId="0" fontId="22" fillId="0" borderId="34" xfId="0" applyFont="1" applyBorder="1" applyAlignment="1" applyProtection="1">
      <alignment vertical="center"/>
      <protection hidden="1"/>
    </xf>
    <xf numFmtId="0" fontId="22" fillId="0" borderId="35" xfId="0" applyFont="1" applyBorder="1" applyAlignment="1" applyProtection="1">
      <alignment vertical="center"/>
      <protection hidden="1"/>
    </xf>
    <xf numFmtId="0" fontId="22" fillId="0" borderId="12" xfId="0" applyFont="1" applyBorder="1" applyAlignment="1" applyProtection="1">
      <alignment horizontal="center" vertical="center" wrapText="1"/>
      <protection hidden="1"/>
    </xf>
    <xf numFmtId="0" fontId="1" fillId="0" borderId="31"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1" fillId="0" borderId="30" xfId="0" applyFont="1" applyBorder="1" applyAlignment="1" applyProtection="1">
      <alignment vertical="center"/>
      <protection hidden="1"/>
    </xf>
    <xf numFmtId="0" fontId="1" fillId="0" borderId="32" xfId="0" applyFont="1" applyBorder="1" applyAlignment="1" applyProtection="1">
      <alignment vertical="center"/>
      <protection hidden="1"/>
    </xf>
    <xf numFmtId="0" fontId="1" fillId="0" borderId="17" xfId="0" applyFont="1" applyBorder="1" applyAlignment="1" applyProtection="1">
      <alignment vertical="center"/>
      <protection hidden="1"/>
    </xf>
    <xf numFmtId="0" fontId="22" fillId="0" borderId="12" xfId="0" applyFont="1" applyBorder="1" applyAlignment="1" applyProtection="1">
      <alignment horizontal="center" vertical="center"/>
      <protection locked="0" hidden="1"/>
    </xf>
    <xf numFmtId="0" fontId="22" fillId="0" borderId="17" xfId="0" applyFont="1" applyBorder="1" applyAlignment="1" applyProtection="1">
      <alignment horizontal="left" vertical="center" shrinkToFit="1"/>
      <protection hidden="1"/>
    </xf>
    <xf numFmtId="0" fontId="22" fillId="0" borderId="14" xfId="0" applyFont="1" applyBorder="1" applyAlignment="1" applyProtection="1">
      <alignment horizontal="left" vertical="center" shrinkToFit="1"/>
      <protection hidden="1"/>
    </xf>
    <xf numFmtId="0" fontId="22" fillId="0" borderId="18" xfId="0" applyFont="1" applyBorder="1" applyAlignment="1" applyProtection="1">
      <alignment horizontal="left" vertical="center" shrinkToFit="1"/>
      <protection hidden="1"/>
    </xf>
    <xf numFmtId="0" fontId="22" fillId="0" borderId="15" xfId="0" applyFont="1" applyBorder="1" applyAlignment="1" applyProtection="1">
      <alignment horizontal="left" vertical="center" shrinkToFit="1"/>
      <protection hidden="1"/>
    </xf>
    <xf numFmtId="0" fontId="22" fillId="0" borderId="13" xfId="0" applyFont="1" applyBorder="1" applyAlignment="1" applyProtection="1">
      <alignment horizontal="left" vertical="center" shrinkToFit="1"/>
      <protection hidden="1"/>
    </xf>
    <xf numFmtId="0" fontId="22" fillId="0" borderId="16" xfId="0" applyFont="1" applyBorder="1" applyAlignment="1" applyProtection="1">
      <alignment horizontal="left" vertical="center" shrinkToFit="1"/>
      <protection hidden="1"/>
    </xf>
    <xf numFmtId="0" fontId="1" fillId="0" borderId="0" xfId="0" applyFont="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22" fillId="0" borderId="15" xfId="0" applyFont="1" applyBorder="1" applyAlignment="1" applyProtection="1">
      <alignment horizontal="left" vertical="center"/>
      <protection hidden="1"/>
    </xf>
    <xf numFmtId="0" fontId="22" fillId="0" borderId="13" xfId="0" applyFont="1" applyBorder="1" applyAlignment="1" applyProtection="1">
      <alignment horizontal="left" vertical="center"/>
      <protection hidden="1"/>
    </xf>
    <xf numFmtId="0" fontId="22" fillId="0" borderId="16" xfId="0" applyFont="1" applyBorder="1" applyAlignment="1" applyProtection="1">
      <alignment horizontal="left" vertical="center"/>
      <protection hidden="1"/>
    </xf>
    <xf numFmtId="0" fontId="22" fillId="0" borderId="11" xfId="0" applyFont="1" applyBorder="1" applyAlignment="1" applyProtection="1">
      <alignment horizontal="left" vertical="center" shrinkToFit="1"/>
      <protection hidden="1"/>
    </xf>
    <xf numFmtId="0" fontId="22" fillId="0" borderId="0" xfId="0" applyFont="1" applyBorder="1" applyAlignment="1" applyProtection="1">
      <alignment horizontal="left" vertical="center" shrinkToFit="1"/>
      <protection hidden="1"/>
    </xf>
    <xf numFmtId="0" fontId="22" fillId="0" borderId="10" xfId="0" applyFont="1" applyBorder="1" applyAlignment="1" applyProtection="1">
      <alignment horizontal="left" vertical="center" shrinkToFit="1"/>
      <protection hidden="1"/>
    </xf>
    <xf numFmtId="0" fontId="22" fillId="0" borderId="17" xfId="0" applyFont="1" applyBorder="1" applyAlignment="1" applyProtection="1">
      <alignment horizontal="left" vertical="center" shrinkToFit="1"/>
      <protection locked="0" hidden="1"/>
    </xf>
    <xf numFmtId="0" fontId="1" fillId="0" borderId="14" xfId="0" applyFont="1" applyBorder="1" applyAlignment="1" applyProtection="1">
      <alignment horizontal="left" vertical="center" shrinkToFit="1"/>
      <protection locked="0" hidden="1"/>
    </xf>
    <xf numFmtId="0" fontId="1" fillId="0" borderId="18" xfId="0" applyFont="1" applyBorder="1" applyAlignment="1" applyProtection="1">
      <alignment horizontal="left" vertical="center" shrinkToFit="1"/>
      <protection locked="0" hidden="1"/>
    </xf>
    <xf numFmtId="0" fontId="1" fillId="0" borderId="11" xfId="0" applyFont="1" applyBorder="1" applyAlignment="1" applyProtection="1">
      <alignment horizontal="left" vertical="center" shrinkToFit="1"/>
      <protection locked="0" hidden="1"/>
    </xf>
    <xf numFmtId="0" fontId="1" fillId="0" borderId="0" xfId="0" applyFont="1" applyBorder="1" applyAlignment="1" applyProtection="1">
      <alignment horizontal="left" vertical="center" shrinkToFit="1"/>
      <protection locked="0" hidden="1"/>
    </xf>
    <xf numFmtId="0" fontId="1" fillId="0" borderId="10" xfId="0" applyFont="1" applyBorder="1" applyAlignment="1" applyProtection="1">
      <alignment horizontal="left" vertical="center" shrinkToFit="1"/>
      <protection locked="0" hidden="1"/>
    </xf>
    <xf numFmtId="0" fontId="22" fillId="0" borderId="14" xfId="0" applyFont="1" applyBorder="1" applyAlignment="1" applyProtection="1">
      <alignment horizontal="left" vertical="center" shrinkToFit="1"/>
      <protection locked="0" hidden="1"/>
    </xf>
    <xf numFmtId="0" fontId="22" fillId="0" borderId="18" xfId="0" applyFont="1" applyBorder="1" applyAlignment="1" applyProtection="1">
      <alignment horizontal="left" vertical="center" shrinkToFit="1"/>
      <protection locked="0" hidden="1"/>
    </xf>
    <xf numFmtId="0" fontId="22" fillId="0" borderId="11" xfId="0" applyFont="1" applyBorder="1" applyAlignment="1" applyProtection="1">
      <alignment horizontal="left" vertical="center" shrinkToFit="1"/>
      <protection locked="0" hidden="1"/>
    </xf>
    <xf numFmtId="0" fontId="22" fillId="0" borderId="0" xfId="0" applyFont="1" applyBorder="1" applyAlignment="1" applyProtection="1">
      <alignment horizontal="left" vertical="center" shrinkToFit="1"/>
      <protection locked="0" hidden="1"/>
    </xf>
    <xf numFmtId="0" fontId="22" fillId="0" borderId="10" xfId="0" applyFont="1" applyBorder="1" applyAlignment="1" applyProtection="1">
      <alignment horizontal="left" vertical="center" shrinkToFit="1"/>
      <protection locked="0" hidden="1"/>
    </xf>
    <xf numFmtId="0" fontId="22" fillId="0" borderId="30" xfId="0" applyFont="1" applyBorder="1" applyAlignment="1" applyProtection="1">
      <alignment horizontal="left" vertical="center" shrinkToFit="1"/>
      <protection locked="0" hidden="1"/>
    </xf>
    <xf numFmtId="0" fontId="22" fillId="0" borderId="32" xfId="0" applyFont="1" applyBorder="1" applyAlignment="1" applyProtection="1">
      <alignment horizontal="left" vertical="center" shrinkToFit="1"/>
      <protection locked="0" hidden="1"/>
    </xf>
    <xf numFmtId="0" fontId="22" fillId="0" borderId="12" xfId="0" applyFont="1" applyBorder="1" applyAlignment="1" applyProtection="1">
      <alignment horizontal="left" vertical="center" shrinkToFit="1"/>
      <protection locked="0" hidden="1"/>
    </xf>
    <xf numFmtId="0" fontId="1" fillId="0" borderId="15" xfId="0" applyFont="1" applyBorder="1" applyAlignment="1" applyProtection="1">
      <alignment horizontal="left" vertical="center" shrinkToFit="1"/>
      <protection locked="0" hidden="1"/>
    </xf>
    <xf numFmtId="0" fontId="1" fillId="0" borderId="13" xfId="0" applyFont="1" applyBorder="1" applyAlignment="1" applyProtection="1">
      <alignment horizontal="left" vertical="center" shrinkToFit="1"/>
      <protection locked="0" hidden="1"/>
    </xf>
    <xf numFmtId="0" fontId="1" fillId="0" borderId="16" xfId="0" applyFont="1" applyBorder="1" applyAlignment="1" applyProtection="1">
      <alignment horizontal="left" vertical="center" shrinkToFit="1"/>
      <protection locked="0" hidden="1"/>
    </xf>
    <xf numFmtId="0" fontId="22" fillId="0" borderId="15" xfId="0" applyFont="1" applyBorder="1" applyAlignment="1" applyProtection="1">
      <alignment horizontal="left" vertical="center" shrinkToFit="1"/>
      <protection locked="0" hidden="1"/>
    </xf>
    <xf numFmtId="0" fontId="22" fillId="0" borderId="13" xfId="0" applyFont="1" applyBorder="1" applyAlignment="1" applyProtection="1">
      <alignment horizontal="left" vertical="center" shrinkToFit="1"/>
      <protection locked="0" hidden="1"/>
    </xf>
    <xf numFmtId="0" fontId="22" fillId="0" borderId="16" xfId="0" applyFont="1" applyBorder="1" applyAlignment="1" applyProtection="1">
      <alignment horizontal="left" vertical="center" shrinkToFit="1"/>
      <protection locked="0" hidden="1"/>
    </xf>
    <xf numFmtId="0" fontId="22" fillId="0" borderId="31" xfId="0" applyFont="1" applyBorder="1" applyAlignment="1" applyProtection="1">
      <alignment horizontal="left" vertical="center" shrinkToFit="1"/>
      <protection locked="0" hidden="1"/>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0" fontId="0" fillId="0" borderId="17" xfId="0" applyFont="1" applyBorder="1" applyAlignment="1" applyProtection="1">
      <alignment horizontal="center" vertical="center"/>
      <protection hidden="1"/>
    </xf>
    <xf numFmtId="0" fontId="0" fillId="0" borderId="27" xfId="0" applyFont="1" applyBorder="1" applyAlignment="1" applyProtection="1">
      <alignment horizontal="center" vertical="center"/>
      <protection hidden="1"/>
    </xf>
    <xf numFmtId="0" fontId="0" fillId="0" borderId="11"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22" fillId="0" borderId="0" xfId="0" applyFont="1" applyFill="1" applyBorder="1" applyAlignment="1" applyProtection="1">
      <alignment horizontal="center" vertical="center" shrinkToFit="1"/>
      <protection locked="0" hidden="1"/>
    </xf>
    <xf numFmtId="0" fontId="22" fillId="0" borderId="13" xfId="0" applyFont="1" applyFill="1" applyBorder="1" applyAlignment="1" applyProtection="1">
      <alignment horizontal="center" vertical="center" shrinkToFit="1"/>
      <protection locked="0" hidden="1"/>
    </xf>
    <xf numFmtId="0" fontId="24" fillId="0" borderId="17"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8" xfId="0" applyFont="1" applyBorder="1" applyAlignment="1" applyProtection="1">
      <alignment vertical="center" wrapText="1"/>
      <protection hidden="1"/>
    </xf>
    <xf numFmtId="0" fontId="24" fillId="0" borderId="11" xfId="0" applyFont="1" applyBorder="1" applyAlignment="1" applyProtection="1">
      <alignment vertical="center" wrapText="1"/>
      <protection hidden="1"/>
    </xf>
    <xf numFmtId="0" fontId="24" fillId="0" borderId="0" xfId="0" applyFont="1" applyBorder="1" applyAlignment="1" applyProtection="1">
      <alignment vertical="center" wrapText="1"/>
      <protection hidden="1"/>
    </xf>
    <xf numFmtId="0" fontId="24" fillId="0" borderId="10" xfId="0" applyFont="1" applyBorder="1" applyAlignment="1" applyProtection="1">
      <alignment vertical="center" wrapText="1"/>
      <protection hidden="1"/>
    </xf>
    <xf numFmtId="0" fontId="22" fillId="0" borderId="25" xfId="0" applyFont="1" applyBorder="1" applyAlignment="1" applyProtection="1">
      <alignment horizontal="center"/>
      <protection hidden="1"/>
    </xf>
    <xf numFmtId="0" fontId="22" fillId="0" borderId="25" xfId="0" applyNumberFormat="1" applyFont="1" applyBorder="1" applyAlignment="1" applyProtection="1">
      <alignment horizontal="center"/>
      <protection locked="0" hidden="1"/>
    </xf>
    <xf numFmtId="0" fontId="22" fillId="0" borderId="13" xfId="0" applyNumberFormat="1" applyFont="1" applyBorder="1" applyAlignment="1" applyProtection="1">
      <alignment horizontal="center"/>
      <protection locked="0" hidden="1"/>
    </xf>
    <xf numFmtId="0" fontId="22" fillId="0" borderId="17" xfId="0" applyFont="1" applyBorder="1" applyAlignment="1" applyProtection="1">
      <alignment horizontal="center"/>
      <protection hidden="1"/>
    </xf>
    <xf numFmtId="0" fontId="22" fillId="0" borderId="14" xfId="0" applyFont="1" applyBorder="1" applyAlignment="1" applyProtection="1">
      <alignment horizontal="center"/>
      <protection hidden="1"/>
    </xf>
    <xf numFmtId="0" fontId="22" fillId="0" borderId="14" xfId="0" applyNumberFormat="1" applyFont="1" applyBorder="1" applyAlignment="1" applyProtection="1">
      <alignment horizontal="center"/>
      <protection locked="0" hidden="1"/>
    </xf>
    <xf numFmtId="0" fontId="22" fillId="0" borderId="11" xfId="0" applyFont="1" applyBorder="1" applyAlignment="1" applyProtection="1">
      <alignment horizontal="center"/>
      <protection hidden="1"/>
    </xf>
    <xf numFmtId="0" fontId="22" fillId="0" borderId="14" xfId="0" applyFont="1" applyBorder="1" applyAlignment="1" applyProtection="1">
      <alignment horizontal="left"/>
      <protection hidden="1"/>
    </xf>
    <xf numFmtId="0" fontId="22" fillId="0" borderId="18" xfId="0" applyFont="1" applyBorder="1" applyAlignment="1" applyProtection="1">
      <alignment horizontal="left"/>
      <protection hidden="1"/>
    </xf>
    <xf numFmtId="0" fontId="22" fillId="0" borderId="0" xfId="0" applyFont="1" applyBorder="1" applyAlignment="1" applyProtection="1">
      <alignment horizontal="left"/>
      <protection hidden="1"/>
    </xf>
    <xf numFmtId="0" fontId="22" fillId="0" borderId="10" xfId="0" applyFont="1" applyBorder="1" applyAlignment="1" applyProtection="1">
      <alignment horizontal="left"/>
      <protection hidden="1"/>
    </xf>
    <xf numFmtId="0" fontId="22" fillId="0" borderId="11" xfId="0" applyFont="1" applyBorder="1" applyAlignment="1" applyProtection="1">
      <alignment horizontal="right" vertical="center" wrapText="1"/>
      <protection hidden="1"/>
    </xf>
    <xf numFmtId="0" fontId="22" fillId="0" borderId="0" xfId="0" applyFont="1" applyBorder="1" applyAlignment="1" applyProtection="1">
      <alignment horizontal="right" vertical="center" wrapText="1"/>
      <protection hidden="1"/>
    </xf>
    <xf numFmtId="0" fontId="22" fillId="0" borderId="15" xfId="0" applyFont="1" applyBorder="1" applyAlignment="1" applyProtection="1">
      <alignment horizontal="right" vertical="center" wrapText="1"/>
      <protection hidden="1"/>
    </xf>
    <xf numFmtId="0" fontId="22" fillId="0" borderId="13" xfId="0" applyFont="1" applyBorder="1" applyAlignment="1" applyProtection="1">
      <alignment horizontal="right" vertical="center" wrapText="1"/>
      <protection hidden="1"/>
    </xf>
    <xf numFmtId="0" fontId="22" fillId="0" borderId="11" xfId="0" applyFont="1" applyBorder="1" applyAlignment="1" applyProtection="1">
      <alignment horizontal="right" vertical="center"/>
      <protection hidden="1"/>
    </xf>
    <xf numFmtId="0" fontId="22" fillId="0" borderId="0" xfId="0" applyFont="1" applyBorder="1" applyAlignment="1" applyProtection="1">
      <alignment horizontal="right" vertical="center"/>
      <protection hidden="1"/>
    </xf>
    <xf numFmtId="0" fontId="22" fillId="0" borderId="11" xfId="0" applyFont="1" applyBorder="1" applyAlignment="1" applyProtection="1">
      <alignment horizontal="right"/>
      <protection hidden="1"/>
    </xf>
    <xf numFmtId="0" fontId="0" fillId="0" borderId="0" xfId="0" applyFont="1" applyBorder="1" applyAlignment="1" applyProtection="1">
      <alignment horizontal="left"/>
      <protection hidden="1"/>
    </xf>
    <xf numFmtId="0" fontId="1" fillId="0" borderId="0" xfId="0" applyFont="1" applyBorder="1" applyAlignment="1" applyProtection="1">
      <alignment horizontal="left"/>
      <protection hidden="1"/>
    </xf>
    <xf numFmtId="0" fontId="1" fillId="0" borderId="10" xfId="0" applyFont="1" applyBorder="1" applyAlignment="1" applyProtection="1">
      <alignment horizontal="left"/>
      <protection hidden="1"/>
    </xf>
    <xf numFmtId="0" fontId="22" fillId="0" borderId="21" xfId="0" applyFont="1" applyBorder="1" applyAlignment="1" applyProtection="1">
      <alignment horizontal="right" vertical="center" wrapText="1"/>
      <protection hidden="1"/>
    </xf>
    <xf numFmtId="0" fontId="22" fillId="0" borderId="72" xfId="0" applyFont="1" applyBorder="1" applyAlignment="1" applyProtection="1">
      <alignment horizontal="right" vertical="center" wrapText="1"/>
      <protection hidden="1"/>
    </xf>
    <xf numFmtId="0" fontId="22" fillId="0" borderId="72" xfId="0" applyFont="1" applyBorder="1" applyAlignment="1" applyProtection="1">
      <alignment horizontal="left" vertical="center" wrapText="1"/>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2" xfId="44" xr:uid="{42FBF6A8-79E1-45F6-A417-33139873744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AD32DC2B-FFED-4B84-A457-560F44D38AAE}"/>
    <cellStyle name="良い" xfId="42" builtinId="26" customBuiltin="1"/>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880"/>
  <sheetViews>
    <sheetView tabSelected="1" zoomScale="106" zoomScaleNormal="106" zoomScaleSheetLayoutView="55" workbookViewId="0">
      <selection activeCell="Q8" sqref="Q8:AN9"/>
    </sheetView>
  </sheetViews>
  <sheetFormatPr defaultColWidth="0" defaultRowHeight="13.5" zeroHeight="1" x14ac:dyDescent="0.15"/>
  <cols>
    <col min="1" max="4" width="1.625" style="41" customWidth="1"/>
    <col min="5" max="84" width="1.125" style="41" customWidth="1"/>
    <col min="85" max="100" width="1.25" style="41" customWidth="1"/>
    <col min="101" max="101" width="5.625" style="41" customWidth="1"/>
    <col min="102" max="104" width="1.25" style="1" hidden="1" customWidth="1"/>
    <col min="105" max="105" width="2.625" style="1" hidden="1" customWidth="1"/>
    <col min="106" max="106" width="5.625" style="1" hidden="1" customWidth="1"/>
    <col min="107" max="107" width="11.75" style="1" hidden="1" customWidth="1"/>
    <col min="108" max="108" width="17" style="1" hidden="1" customWidth="1"/>
    <col min="109" max="109" width="5.625" style="1" hidden="1" customWidth="1"/>
    <col min="110" max="110" width="21.375" style="1" hidden="1" customWidth="1"/>
    <col min="111" max="111" width="12.5" style="1" hidden="1" customWidth="1"/>
    <col min="112" max="112" width="30.125" style="1" hidden="1" customWidth="1"/>
    <col min="113" max="119" width="12.5" style="1" hidden="1" customWidth="1"/>
    <col min="120" max="122" width="5.625" style="1" hidden="1" customWidth="1"/>
    <col min="123" max="16384" width="9" style="1" hidden="1"/>
  </cols>
  <sheetData>
    <row r="1" spans="5:115" ht="8.1" customHeight="1" x14ac:dyDescent="0.15"/>
    <row r="2" spans="5:115" ht="8.1" customHeight="1" x14ac:dyDescent="0.15"/>
    <row r="3" spans="5:115" ht="8.1" customHeight="1" x14ac:dyDescent="0.15">
      <c r="E3" s="330" t="s">
        <v>6</v>
      </c>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row>
    <row r="4" spans="5:115" ht="8.1" customHeight="1" x14ac:dyDescent="0.15">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F4" s="330"/>
    </row>
    <row r="5" spans="5:115" ht="8.1" customHeight="1" x14ac:dyDescent="0.15">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row>
    <row r="6" spans="5:115" ht="8.1" customHeight="1" x14ac:dyDescent="0.15">
      <c r="E6" s="43"/>
      <c r="F6" s="43"/>
      <c r="G6" s="43"/>
      <c r="H6" s="43"/>
      <c r="I6" s="43"/>
      <c r="J6" s="43"/>
      <c r="K6" s="43"/>
      <c r="L6" s="43"/>
      <c r="M6" s="43"/>
      <c r="N6" s="43"/>
      <c r="X6" s="291" t="s">
        <v>115</v>
      </c>
      <c r="Y6" s="291"/>
      <c r="Z6" s="291"/>
      <c r="AA6" s="291"/>
      <c r="AB6" s="291"/>
      <c r="AC6" s="291"/>
      <c r="AD6" s="291"/>
      <c r="AE6" s="291"/>
      <c r="AF6" s="291"/>
      <c r="AG6" s="291"/>
      <c r="AH6" s="44"/>
      <c r="AI6" s="44"/>
      <c r="AJ6" s="292"/>
      <c r="AK6" s="293"/>
      <c r="AL6" s="293"/>
      <c r="AM6" s="293"/>
      <c r="AN6" s="293"/>
      <c r="AO6" s="293"/>
      <c r="AP6" s="293"/>
      <c r="AQ6" s="293"/>
      <c r="AR6" s="293"/>
      <c r="AS6" s="293"/>
      <c r="AT6" s="293"/>
      <c r="AU6" s="293"/>
      <c r="AV6" s="293"/>
      <c r="AW6" s="291" t="s">
        <v>30</v>
      </c>
      <c r="AX6" s="291"/>
      <c r="AY6" s="291"/>
      <c r="AZ6" s="291"/>
      <c r="BA6" s="291"/>
      <c r="BB6" s="291" t="str">
        <f>IF(AJ6="","",VLOOKUP(AJ6,DD23:DE32,2,0))</f>
        <v/>
      </c>
      <c r="BC6" s="291"/>
      <c r="BD6" s="291"/>
      <c r="BE6" s="291"/>
      <c r="BF6" s="291"/>
      <c r="BG6" s="291"/>
      <c r="BH6" s="291"/>
      <c r="BI6" s="291"/>
      <c r="BJ6" s="291"/>
      <c r="BK6" s="291"/>
      <c r="BL6" s="291"/>
      <c r="BM6" s="337" t="s">
        <v>214</v>
      </c>
      <c r="BN6" s="338"/>
      <c r="BO6" s="338"/>
      <c r="BP6" s="338"/>
      <c r="BQ6" s="338"/>
      <c r="BR6" s="338"/>
      <c r="BS6" s="338"/>
      <c r="BT6" s="338"/>
      <c r="BU6" s="338"/>
      <c r="BV6" s="338"/>
      <c r="BW6" s="338"/>
      <c r="BX6" s="338"/>
      <c r="BY6" s="338"/>
      <c r="BZ6" s="338"/>
      <c r="CA6" s="338"/>
      <c r="CB6" s="338"/>
      <c r="CC6" s="338"/>
      <c r="CD6" s="338"/>
      <c r="CE6" s="338"/>
      <c r="CF6" s="45"/>
    </row>
    <row r="7" spans="5:115" ht="8.1" customHeight="1" x14ac:dyDescent="0.15">
      <c r="E7" s="43"/>
      <c r="F7" s="43"/>
      <c r="G7" s="43"/>
      <c r="H7" s="43"/>
      <c r="I7" s="43"/>
      <c r="J7" s="43"/>
      <c r="K7" s="43"/>
      <c r="L7" s="43"/>
      <c r="M7" s="43"/>
      <c r="N7" s="43"/>
      <c r="X7" s="291"/>
      <c r="Y7" s="291"/>
      <c r="Z7" s="291"/>
      <c r="AA7" s="291"/>
      <c r="AB7" s="291"/>
      <c r="AC7" s="291"/>
      <c r="AD7" s="291"/>
      <c r="AE7" s="291"/>
      <c r="AF7" s="291"/>
      <c r="AG7" s="291"/>
      <c r="AH7" s="44"/>
      <c r="AI7" s="44"/>
      <c r="AJ7" s="293"/>
      <c r="AK7" s="293"/>
      <c r="AL7" s="293"/>
      <c r="AM7" s="293"/>
      <c r="AN7" s="293"/>
      <c r="AO7" s="293"/>
      <c r="AP7" s="293"/>
      <c r="AQ7" s="293"/>
      <c r="AR7" s="293"/>
      <c r="AS7" s="293"/>
      <c r="AT7" s="293"/>
      <c r="AU7" s="293"/>
      <c r="AV7" s="293"/>
      <c r="AW7" s="291"/>
      <c r="AX7" s="291"/>
      <c r="AY7" s="291"/>
      <c r="AZ7" s="291"/>
      <c r="BA7" s="291"/>
      <c r="BB7" s="291"/>
      <c r="BC7" s="291"/>
      <c r="BD7" s="291"/>
      <c r="BE7" s="291"/>
      <c r="BF7" s="291"/>
      <c r="BG7" s="291"/>
      <c r="BH7" s="291"/>
      <c r="BI7" s="291"/>
      <c r="BJ7" s="291"/>
      <c r="BK7" s="291"/>
      <c r="BL7" s="291"/>
      <c r="BM7" s="338"/>
      <c r="BN7" s="338"/>
      <c r="BO7" s="338"/>
      <c r="BP7" s="338"/>
      <c r="BQ7" s="338"/>
      <c r="BR7" s="338"/>
      <c r="BS7" s="338"/>
      <c r="BT7" s="338"/>
      <c r="BU7" s="338"/>
      <c r="BV7" s="338"/>
      <c r="BW7" s="338"/>
      <c r="BX7" s="338"/>
      <c r="BY7" s="338"/>
      <c r="BZ7" s="338"/>
      <c r="CA7" s="338"/>
      <c r="CB7" s="338"/>
      <c r="CC7" s="338"/>
      <c r="CD7" s="338"/>
      <c r="CE7" s="338"/>
      <c r="CF7" s="45"/>
    </row>
    <row r="8" spans="5:115" ht="8.1" customHeight="1" x14ac:dyDescent="0.15">
      <c r="E8" s="42"/>
      <c r="F8" s="331" t="s">
        <v>16</v>
      </c>
      <c r="G8" s="331"/>
      <c r="H8" s="331"/>
      <c r="I8" s="331"/>
      <c r="J8" s="331"/>
      <c r="K8" s="331"/>
      <c r="L8" s="331"/>
      <c r="M8" s="331"/>
      <c r="N8" s="331"/>
      <c r="O8" s="331"/>
      <c r="P8" s="333" t="s">
        <v>17</v>
      </c>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46"/>
      <c r="AP8" s="46"/>
      <c r="AQ8" s="46"/>
      <c r="AR8" s="358" t="s">
        <v>20</v>
      </c>
      <c r="AS8" s="358"/>
      <c r="AT8" s="358"/>
      <c r="AU8" s="358"/>
      <c r="AV8" s="358"/>
      <c r="AW8" s="358"/>
      <c r="AX8" s="358"/>
      <c r="AY8" s="358"/>
      <c r="AZ8" s="358"/>
      <c r="BA8" s="358"/>
      <c r="BB8" s="358"/>
      <c r="BC8" s="357"/>
      <c r="BD8" s="335"/>
      <c r="BE8" s="335"/>
      <c r="BF8" s="335"/>
      <c r="BG8" s="335"/>
      <c r="BH8" s="335"/>
      <c r="BI8" s="335"/>
      <c r="BJ8" s="335"/>
      <c r="BK8" s="335"/>
      <c r="BL8" s="335"/>
      <c r="BM8" s="42"/>
      <c r="BN8" s="42"/>
      <c r="BW8" s="47"/>
      <c r="BX8" s="47"/>
      <c r="BY8" s="47"/>
      <c r="BZ8" s="47"/>
      <c r="CA8" s="47"/>
      <c r="CB8" s="47"/>
      <c r="CC8" s="47"/>
      <c r="CD8" s="47"/>
      <c r="CE8" s="47"/>
      <c r="CF8" s="47"/>
    </row>
    <row r="9" spans="5:115" ht="8.1" customHeight="1" x14ac:dyDescent="0.15">
      <c r="E9" s="42"/>
      <c r="F9" s="332"/>
      <c r="G9" s="332"/>
      <c r="H9" s="332"/>
      <c r="I9" s="332"/>
      <c r="J9" s="332"/>
      <c r="K9" s="332"/>
      <c r="L9" s="332"/>
      <c r="M9" s="332"/>
      <c r="N9" s="332"/>
      <c r="O9" s="332"/>
      <c r="P9" s="334"/>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46"/>
      <c r="AP9" s="48"/>
      <c r="AQ9" s="48"/>
      <c r="AR9" s="359"/>
      <c r="AS9" s="359"/>
      <c r="AT9" s="359"/>
      <c r="AU9" s="359"/>
      <c r="AV9" s="359"/>
      <c r="AW9" s="359"/>
      <c r="AX9" s="359"/>
      <c r="AY9" s="359"/>
      <c r="AZ9" s="359"/>
      <c r="BA9" s="359"/>
      <c r="BB9" s="359"/>
      <c r="BC9" s="336"/>
      <c r="BD9" s="336"/>
      <c r="BE9" s="336"/>
      <c r="BF9" s="336"/>
      <c r="BG9" s="336"/>
      <c r="BH9" s="336"/>
      <c r="BI9" s="336"/>
      <c r="BJ9" s="336"/>
      <c r="BK9" s="336"/>
      <c r="BL9" s="336"/>
      <c r="BM9" s="49"/>
      <c r="BN9" s="42"/>
      <c r="BW9" s="47"/>
      <c r="BX9" s="47"/>
      <c r="BY9" s="47"/>
      <c r="BZ9" s="47"/>
      <c r="CA9" s="47"/>
      <c r="CB9" s="47"/>
      <c r="CC9" s="47"/>
      <c r="CD9" s="47"/>
      <c r="CE9" s="47"/>
      <c r="CF9" s="47"/>
    </row>
    <row r="10" spans="5:115" ht="8.1" customHeight="1" x14ac:dyDescent="0.15">
      <c r="F10" s="331" t="s">
        <v>15</v>
      </c>
      <c r="G10" s="331"/>
      <c r="H10" s="331"/>
      <c r="I10" s="331"/>
      <c r="J10" s="331"/>
      <c r="K10" s="331"/>
      <c r="L10" s="331"/>
      <c r="M10" s="331"/>
      <c r="N10" s="331"/>
      <c r="O10" s="331"/>
      <c r="P10" s="333" t="s">
        <v>17</v>
      </c>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46"/>
      <c r="AP10" s="339" t="s">
        <v>25</v>
      </c>
      <c r="AQ10" s="339"/>
      <c r="AR10" s="339"/>
      <c r="AS10" s="339"/>
      <c r="AT10" s="339"/>
      <c r="AU10" s="339"/>
      <c r="AV10" s="339"/>
      <c r="AW10" s="339"/>
      <c r="AX10" s="339"/>
      <c r="AY10" s="339"/>
      <c r="AZ10" s="339"/>
      <c r="BA10" s="339"/>
      <c r="BB10" s="339"/>
      <c r="BC10" s="339"/>
      <c r="BD10" s="50"/>
      <c r="BE10" s="335"/>
      <c r="BF10" s="335"/>
      <c r="BG10" s="335"/>
      <c r="BH10" s="335"/>
      <c r="BI10" s="335"/>
      <c r="BJ10" s="335"/>
      <c r="BK10" s="335"/>
      <c r="BL10" s="335"/>
      <c r="BM10" s="335"/>
      <c r="BN10" s="51"/>
      <c r="BO10" s="51"/>
      <c r="BP10" s="51"/>
      <c r="BQ10" s="51"/>
      <c r="BR10" s="51"/>
      <c r="BS10" s="51"/>
      <c r="BT10" s="51"/>
      <c r="BU10" s="51"/>
      <c r="BV10" s="51"/>
      <c r="BW10" s="51"/>
      <c r="BX10" s="51"/>
      <c r="BY10" s="51"/>
      <c r="BZ10" s="51"/>
      <c r="CA10" s="51"/>
      <c r="CB10" s="51"/>
      <c r="CC10" s="51"/>
      <c r="CD10" s="51"/>
      <c r="CE10" s="51"/>
      <c r="CF10" s="51"/>
    </row>
    <row r="11" spans="5:115" ht="8.1" customHeight="1" x14ac:dyDescent="0.15">
      <c r="F11" s="332"/>
      <c r="G11" s="332"/>
      <c r="H11" s="332"/>
      <c r="I11" s="332"/>
      <c r="J11" s="332"/>
      <c r="K11" s="332"/>
      <c r="L11" s="332"/>
      <c r="M11" s="332"/>
      <c r="N11" s="332"/>
      <c r="O11" s="332"/>
      <c r="P11" s="334"/>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46"/>
      <c r="AP11" s="340"/>
      <c r="AQ11" s="340"/>
      <c r="AR11" s="340"/>
      <c r="AS11" s="340"/>
      <c r="AT11" s="340"/>
      <c r="AU11" s="340"/>
      <c r="AV11" s="340"/>
      <c r="AW11" s="340"/>
      <c r="AX11" s="340"/>
      <c r="AY11" s="340"/>
      <c r="AZ11" s="340"/>
      <c r="BA11" s="340"/>
      <c r="BB11" s="340"/>
      <c r="BC11" s="340"/>
      <c r="BD11" s="48"/>
      <c r="BE11" s="336"/>
      <c r="BF11" s="336"/>
      <c r="BG11" s="336"/>
      <c r="BH11" s="336"/>
      <c r="BI11" s="336"/>
      <c r="BJ11" s="336"/>
      <c r="BK11" s="336"/>
      <c r="BL11" s="336"/>
      <c r="BM11" s="336"/>
      <c r="BN11" s="52"/>
      <c r="BO11" s="45"/>
      <c r="BP11" s="45"/>
      <c r="BQ11" s="45"/>
      <c r="BR11" s="45"/>
      <c r="BS11" s="45"/>
      <c r="BT11" s="45"/>
      <c r="BU11" s="45"/>
      <c r="BV11" s="45"/>
      <c r="BW11" s="45"/>
      <c r="BX11" s="45"/>
      <c r="BY11" s="45"/>
      <c r="BZ11" s="45"/>
      <c r="CA11" s="45"/>
      <c r="CB11" s="45"/>
      <c r="CC11" s="45"/>
      <c r="CD11" s="45"/>
      <c r="CE11" s="45"/>
      <c r="CF11" s="45"/>
    </row>
    <row r="12" spans="5:115" ht="8.1" customHeight="1" x14ac:dyDescent="0.15">
      <c r="BO12" s="136" t="s">
        <v>14</v>
      </c>
      <c r="BP12" s="136"/>
      <c r="BQ12" s="136"/>
      <c r="BR12" s="136"/>
      <c r="BS12" s="136"/>
      <c r="BT12" s="136"/>
      <c r="BU12" s="136"/>
      <c r="BV12" s="136"/>
      <c r="BW12" s="398"/>
      <c r="BX12" s="398"/>
      <c r="BY12" s="398"/>
      <c r="BZ12" s="398"/>
      <c r="CA12" s="398"/>
      <c r="CB12" s="398"/>
      <c r="CC12" s="136" t="s">
        <v>21</v>
      </c>
      <c r="CD12" s="136"/>
      <c r="CE12" s="136"/>
      <c r="CF12" s="136"/>
    </row>
    <row r="13" spans="5:115" ht="8.1" customHeight="1" x14ac:dyDescent="0.15">
      <c r="BO13" s="294"/>
      <c r="BP13" s="294"/>
      <c r="BQ13" s="294"/>
      <c r="BR13" s="294"/>
      <c r="BS13" s="294"/>
      <c r="BT13" s="294"/>
      <c r="BU13" s="294"/>
      <c r="BV13" s="294"/>
      <c r="BW13" s="399"/>
      <c r="BX13" s="399"/>
      <c r="BY13" s="399"/>
      <c r="BZ13" s="399"/>
      <c r="CA13" s="399"/>
      <c r="CB13" s="399"/>
      <c r="CC13" s="294"/>
      <c r="CD13" s="294"/>
      <c r="CE13" s="294"/>
      <c r="CF13" s="294"/>
      <c r="DE13" s="9"/>
      <c r="DF13" s="9"/>
      <c r="DG13" s="9"/>
      <c r="DH13" s="9"/>
      <c r="DI13" s="40" t="s">
        <v>140</v>
      </c>
      <c r="DJ13" s="9"/>
    </row>
    <row r="14" spans="5:115" ht="8.1" customHeight="1" x14ac:dyDescent="0.1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4"/>
      <c r="BP14" s="54"/>
      <c r="BQ14" s="54"/>
      <c r="BR14" s="54"/>
      <c r="BS14" s="54"/>
      <c r="BT14" s="54"/>
      <c r="BU14" s="54"/>
      <c r="BV14" s="54"/>
      <c r="BW14" s="54"/>
      <c r="BX14" s="54"/>
      <c r="BY14" s="54"/>
      <c r="BZ14" s="54"/>
      <c r="CA14" s="54"/>
      <c r="CB14" s="54"/>
      <c r="CC14" s="54"/>
      <c r="CD14" s="54"/>
      <c r="CE14" s="54"/>
      <c r="DC14" s="10" t="s">
        <v>26</v>
      </c>
      <c r="DD14" s="15" t="s">
        <v>82</v>
      </c>
      <c r="DE14" s="9"/>
      <c r="DF14" s="9" t="s">
        <v>18</v>
      </c>
      <c r="DG14" s="19" t="s">
        <v>264</v>
      </c>
      <c r="DH14" s="32" t="s">
        <v>136</v>
      </c>
      <c r="DI14" s="33" t="s">
        <v>260</v>
      </c>
      <c r="DJ14" s="11"/>
      <c r="DK14" s="11" t="s">
        <v>28</v>
      </c>
    </row>
    <row r="15" spans="5:115" ht="8.1" customHeight="1" x14ac:dyDescent="0.15">
      <c r="E15" s="248" t="s">
        <v>0</v>
      </c>
      <c r="F15" s="361"/>
      <c r="G15" s="361"/>
      <c r="H15" s="361"/>
      <c r="I15" s="361"/>
      <c r="J15" s="361"/>
      <c r="K15" s="361"/>
      <c r="L15" s="362"/>
      <c r="M15" s="387" t="s">
        <v>1</v>
      </c>
      <c r="N15" s="388"/>
      <c r="O15" s="388"/>
      <c r="P15" s="388"/>
      <c r="Q15" s="388"/>
      <c r="R15" s="388"/>
      <c r="S15" s="388"/>
      <c r="T15" s="388"/>
      <c r="U15" s="388"/>
      <c r="V15" s="388"/>
      <c r="W15" s="388"/>
      <c r="X15" s="387" t="s">
        <v>3</v>
      </c>
      <c r="Y15" s="388"/>
      <c r="Z15" s="388"/>
      <c r="AA15" s="388"/>
      <c r="AB15" s="388"/>
      <c r="AC15" s="388"/>
      <c r="AD15" s="388"/>
      <c r="AE15" s="388"/>
      <c r="AF15" s="388"/>
      <c r="AG15" s="388"/>
      <c r="AH15" s="388"/>
      <c r="AI15" s="388"/>
      <c r="AJ15" s="390"/>
      <c r="AK15" s="360" t="s">
        <v>2</v>
      </c>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2"/>
      <c r="BH15" s="360" t="s">
        <v>4</v>
      </c>
      <c r="BI15" s="361"/>
      <c r="BJ15" s="361"/>
      <c r="BK15" s="361"/>
      <c r="BL15" s="361"/>
      <c r="BM15" s="361"/>
      <c r="BN15" s="361"/>
      <c r="BO15" s="361"/>
      <c r="BP15" s="361"/>
      <c r="BQ15" s="361"/>
      <c r="BR15" s="361"/>
      <c r="BS15" s="361"/>
      <c r="BT15" s="361"/>
      <c r="BU15" s="361"/>
      <c r="BV15" s="362"/>
      <c r="BW15" s="372" t="s">
        <v>5</v>
      </c>
      <c r="BX15" s="373"/>
      <c r="BY15" s="373"/>
      <c r="BZ15" s="373"/>
      <c r="CA15" s="373"/>
      <c r="CB15" s="373"/>
      <c r="CC15" s="373"/>
      <c r="CD15" s="373"/>
      <c r="CE15" s="373"/>
      <c r="CF15" s="373"/>
      <c r="CL15" s="55"/>
      <c r="CM15" s="55"/>
      <c r="CN15" s="55"/>
      <c r="CO15" s="55"/>
      <c r="CP15" s="55"/>
      <c r="CQ15" s="55"/>
      <c r="CR15" s="55"/>
      <c r="CS15" s="55"/>
      <c r="CT15" s="56"/>
      <c r="CU15" s="56"/>
      <c r="CV15" s="56"/>
      <c r="CW15" s="56"/>
      <c r="CX15" s="5"/>
      <c r="CY15" s="5"/>
      <c r="CZ15" s="5"/>
      <c r="DA15" s="5"/>
      <c r="DB15" s="5"/>
      <c r="DC15" s="11" t="s">
        <v>19</v>
      </c>
      <c r="DD15" s="16" t="s">
        <v>27</v>
      </c>
      <c r="DE15" s="9"/>
      <c r="DF15" s="9"/>
      <c r="DG15" s="19" t="s">
        <v>265</v>
      </c>
      <c r="DH15" s="32" t="s">
        <v>135</v>
      </c>
      <c r="DI15" s="33" t="s">
        <v>261</v>
      </c>
      <c r="DJ15" s="11"/>
      <c r="DK15" s="32" t="s">
        <v>26</v>
      </c>
    </row>
    <row r="16" spans="5:115" ht="8.1" customHeight="1" x14ac:dyDescent="0.15">
      <c r="E16" s="363"/>
      <c r="F16" s="364"/>
      <c r="G16" s="364"/>
      <c r="H16" s="364"/>
      <c r="I16" s="364"/>
      <c r="J16" s="364"/>
      <c r="K16" s="364"/>
      <c r="L16" s="365"/>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63"/>
      <c r="AK16" s="363"/>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5"/>
      <c r="BH16" s="363"/>
      <c r="BI16" s="364"/>
      <c r="BJ16" s="364"/>
      <c r="BK16" s="364"/>
      <c r="BL16" s="364"/>
      <c r="BM16" s="364"/>
      <c r="BN16" s="364"/>
      <c r="BO16" s="364"/>
      <c r="BP16" s="364"/>
      <c r="BQ16" s="364"/>
      <c r="BR16" s="364"/>
      <c r="BS16" s="364"/>
      <c r="BT16" s="364"/>
      <c r="BU16" s="364"/>
      <c r="BV16" s="365"/>
      <c r="BW16" s="374"/>
      <c r="BX16" s="373"/>
      <c r="BY16" s="373"/>
      <c r="BZ16" s="373"/>
      <c r="CA16" s="373"/>
      <c r="CB16" s="373"/>
      <c r="CC16" s="373"/>
      <c r="CD16" s="373"/>
      <c r="CE16" s="373"/>
      <c r="CF16" s="373"/>
      <c r="CL16" s="55"/>
      <c r="CM16" s="55"/>
      <c r="CN16" s="55"/>
      <c r="CO16" s="55"/>
      <c r="CP16" s="55"/>
      <c r="CQ16" s="55"/>
      <c r="CR16" s="55"/>
      <c r="CS16" s="55"/>
      <c r="CT16" s="56"/>
      <c r="CU16" s="56"/>
      <c r="CV16" s="56"/>
      <c r="CW16" s="56"/>
      <c r="CX16" s="5"/>
      <c r="CY16" s="5"/>
      <c r="CZ16" s="5"/>
      <c r="DA16" s="5"/>
      <c r="DB16" s="5"/>
      <c r="DC16" s="2"/>
      <c r="DD16" s="16"/>
      <c r="DE16" s="9"/>
      <c r="DF16" s="9"/>
      <c r="DG16" s="19" t="s">
        <v>266</v>
      </c>
      <c r="DH16" s="32" t="s">
        <v>142</v>
      </c>
      <c r="DI16" s="33"/>
      <c r="DJ16" s="11"/>
      <c r="DK16" s="33" t="s">
        <v>19</v>
      </c>
    </row>
    <row r="17" spans="3:120" ht="8.1" customHeight="1" x14ac:dyDescent="0.15">
      <c r="C17" s="45"/>
      <c r="D17" s="45"/>
      <c r="E17" s="363"/>
      <c r="F17" s="364"/>
      <c r="G17" s="364"/>
      <c r="H17" s="364"/>
      <c r="I17" s="364"/>
      <c r="J17" s="364"/>
      <c r="K17" s="364"/>
      <c r="L17" s="365"/>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63"/>
      <c r="AK17" s="363"/>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5"/>
      <c r="BH17" s="363"/>
      <c r="BI17" s="364"/>
      <c r="BJ17" s="364"/>
      <c r="BK17" s="364"/>
      <c r="BL17" s="364"/>
      <c r="BM17" s="364"/>
      <c r="BN17" s="364"/>
      <c r="BO17" s="364"/>
      <c r="BP17" s="364"/>
      <c r="BQ17" s="364"/>
      <c r="BR17" s="364"/>
      <c r="BS17" s="364"/>
      <c r="BT17" s="364"/>
      <c r="BU17" s="364"/>
      <c r="BV17" s="365"/>
      <c r="BW17" s="341" t="s">
        <v>7</v>
      </c>
      <c r="BX17" s="342"/>
      <c r="BY17" s="342"/>
      <c r="BZ17" s="342"/>
      <c r="CA17" s="343"/>
      <c r="CB17" s="347" t="s">
        <v>8</v>
      </c>
      <c r="CC17" s="342"/>
      <c r="CD17" s="342"/>
      <c r="CE17" s="343"/>
      <c r="CF17" s="348"/>
      <c r="DC17" s="2"/>
      <c r="DD17" s="2"/>
      <c r="DE17" s="9"/>
      <c r="DF17" s="9"/>
      <c r="DG17" s="9"/>
      <c r="DH17" s="9"/>
      <c r="DI17" s="9"/>
      <c r="DJ17" s="9"/>
    </row>
    <row r="18" spans="3:120" ht="8.1" customHeight="1" x14ac:dyDescent="0.15">
      <c r="E18" s="363"/>
      <c r="F18" s="364"/>
      <c r="G18" s="364"/>
      <c r="H18" s="364"/>
      <c r="I18" s="364"/>
      <c r="J18" s="364"/>
      <c r="K18" s="364"/>
      <c r="L18" s="365"/>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63"/>
      <c r="AK18" s="366"/>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8"/>
      <c r="BH18" s="366"/>
      <c r="BI18" s="367"/>
      <c r="BJ18" s="367"/>
      <c r="BK18" s="367"/>
      <c r="BL18" s="367"/>
      <c r="BM18" s="367"/>
      <c r="BN18" s="367"/>
      <c r="BO18" s="367"/>
      <c r="BP18" s="367"/>
      <c r="BQ18" s="367"/>
      <c r="BR18" s="367"/>
      <c r="BS18" s="367"/>
      <c r="BT18" s="367"/>
      <c r="BU18" s="367"/>
      <c r="BV18" s="368"/>
      <c r="BW18" s="344"/>
      <c r="BX18" s="345"/>
      <c r="BY18" s="345"/>
      <c r="BZ18" s="345"/>
      <c r="CA18" s="346"/>
      <c r="CB18" s="345"/>
      <c r="CC18" s="345"/>
      <c r="CD18" s="345"/>
      <c r="CE18" s="346"/>
      <c r="CF18" s="349"/>
      <c r="DC18" s="8"/>
      <c r="DD18" s="8"/>
      <c r="DE18" s="9"/>
      <c r="DF18" s="9"/>
      <c r="DG18" s="9"/>
      <c r="DH18" s="9"/>
      <c r="DI18" s="9"/>
      <c r="DJ18" s="9"/>
    </row>
    <row r="19" spans="3:120" ht="8.1" customHeight="1" x14ac:dyDescent="0.15">
      <c r="E19" s="146" t="s">
        <v>147</v>
      </c>
      <c r="F19" s="147"/>
      <c r="G19" s="158" t="s">
        <v>29</v>
      </c>
      <c r="H19" s="159"/>
      <c r="I19" s="159"/>
      <c r="J19" s="159"/>
      <c r="K19" s="159"/>
      <c r="L19" s="160"/>
      <c r="M19" s="158" t="s">
        <v>30</v>
      </c>
      <c r="N19" s="159"/>
      <c r="O19" s="159"/>
      <c r="P19" s="159"/>
      <c r="Q19" s="159"/>
      <c r="R19" s="159"/>
      <c r="S19" s="159"/>
      <c r="T19" s="159"/>
      <c r="U19" s="159"/>
      <c r="V19" s="159"/>
      <c r="W19" s="160"/>
      <c r="X19" s="158" t="s">
        <v>31</v>
      </c>
      <c r="Y19" s="159"/>
      <c r="Z19" s="159"/>
      <c r="AA19" s="159"/>
      <c r="AB19" s="159"/>
      <c r="AC19" s="159"/>
      <c r="AD19" s="159"/>
      <c r="AE19" s="159"/>
      <c r="AF19" s="159"/>
      <c r="AG19" s="159"/>
      <c r="AH19" s="159"/>
      <c r="AI19" s="159"/>
      <c r="AJ19" s="160"/>
      <c r="AK19" s="437" t="s">
        <v>32</v>
      </c>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9"/>
      <c r="BH19" s="158" t="s">
        <v>30</v>
      </c>
      <c r="BI19" s="159"/>
      <c r="BJ19" s="159"/>
      <c r="BK19" s="159"/>
      <c r="BL19" s="159"/>
      <c r="BM19" s="159"/>
      <c r="BN19" s="159"/>
      <c r="BO19" s="159"/>
      <c r="BP19" s="159"/>
      <c r="BQ19" s="159"/>
      <c r="BR19" s="159"/>
      <c r="BS19" s="159"/>
      <c r="BT19" s="159"/>
      <c r="BU19" s="159"/>
      <c r="BV19" s="160"/>
      <c r="BW19" s="429" t="str">
        <f>IF(BI22="","",IF(AQ23=BI22,"〇",""))</f>
        <v/>
      </c>
      <c r="BX19" s="315"/>
      <c r="BY19" s="315"/>
      <c r="BZ19" s="315"/>
      <c r="CA19" s="430"/>
      <c r="CB19" s="354" t="str">
        <f>IF(BI22="","",IF(AQ23=BI22,"","〇"))</f>
        <v/>
      </c>
      <c r="CC19" s="315"/>
      <c r="CD19" s="315"/>
      <c r="CE19" s="315"/>
      <c r="CF19" s="316"/>
      <c r="CG19" s="143" t="s">
        <v>159</v>
      </c>
      <c r="CH19" s="144"/>
      <c r="CI19" s="144"/>
      <c r="CJ19" s="144"/>
      <c r="CK19" s="144"/>
      <c r="CL19" s="144"/>
      <c r="CM19" s="144"/>
      <c r="CN19" s="144"/>
      <c r="CO19" s="144"/>
      <c r="CP19" s="144"/>
      <c r="CQ19" s="144"/>
      <c r="CR19" s="144"/>
      <c r="CS19" s="144"/>
      <c r="CT19" s="144"/>
      <c r="CU19" s="144"/>
      <c r="CV19" s="145"/>
      <c r="DC19" s="8"/>
      <c r="DD19" s="8"/>
      <c r="DE19" s="9"/>
      <c r="DF19" s="9"/>
      <c r="DG19" s="9"/>
      <c r="DH19" s="9"/>
      <c r="DI19" s="9"/>
      <c r="DJ19" s="9"/>
    </row>
    <row r="20" spans="3:120" ht="8.1" customHeight="1" x14ac:dyDescent="0.15">
      <c r="E20" s="148"/>
      <c r="F20" s="149"/>
      <c r="G20" s="120"/>
      <c r="H20" s="121"/>
      <c r="I20" s="121"/>
      <c r="J20" s="121"/>
      <c r="K20" s="121"/>
      <c r="L20" s="122"/>
      <c r="M20" s="120"/>
      <c r="N20" s="121"/>
      <c r="O20" s="121"/>
      <c r="P20" s="121"/>
      <c r="Q20" s="121"/>
      <c r="R20" s="121"/>
      <c r="S20" s="121"/>
      <c r="T20" s="121"/>
      <c r="U20" s="121"/>
      <c r="V20" s="121"/>
      <c r="W20" s="122"/>
      <c r="X20" s="120"/>
      <c r="Y20" s="121"/>
      <c r="Z20" s="121"/>
      <c r="AA20" s="121"/>
      <c r="AB20" s="121"/>
      <c r="AC20" s="121"/>
      <c r="AD20" s="121"/>
      <c r="AE20" s="121"/>
      <c r="AF20" s="121"/>
      <c r="AG20" s="121"/>
      <c r="AH20" s="121"/>
      <c r="AI20" s="121"/>
      <c r="AJ20" s="122"/>
      <c r="AK20" s="440"/>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2"/>
      <c r="BH20" s="120"/>
      <c r="BI20" s="121"/>
      <c r="BJ20" s="121"/>
      <c r="BK20" s="121"/>
      <c r="BL20" s="121"/>
      <c r="BM20" s="121"/>
      <c r="BN20" s="121"/>
      <c r="BO20" s="121"/>
      <c r="BP20" s="121"/>
      <c r="BQ20" s="121"/>
      <c r="BR20" s="121"/>
      <c r="BS20" s="121"/>
      <c r="BT20" s="121"/>
      <c r="BU20" s="121"/>
      <c r="BV20" s="122"/>
      <c r="BW20" s="431"/>
      <c r="BX20" s="218"/>
      <c r="BY20" s="218"/>
      <c r="BZ20" s="218"/>
      <c r="CA20" s="432"/>
      <c r="CB20" s="217"/>
      <c r="CC20" s="218"/>
      <c r="CD20" s="218"/>
      <c r="CE20" s="218"/>
      <c r="CF20" s="219"/>
      <c r="CG20" s="111"/>
      <c r="CH20" s="112"/>
      <c r="CI20" s="112"/>
      <c r="CJ20" s="112"/>
      <c r="CK20" s="112"/>
      <c r="CL20" s="112"/>
      <c r="CM20" s="112"/>
      <c r="CN20" s="112"/>
      <c r="CO20" s="112"/>
      <c r="CP20" s="112"/>
      <c r="CQ20" s="112"/>
      <c r="CR20" s="112"/>
      <c r="CS20" s="112"/>
      <c r="CT20" s="112"/>
      <c r="CU20" s="112"/>
      <c r="CV20" s="113"/>
      <c r="DC20" s="8"/>
      <c r="DD20" s="8"/>
    </row>
    <row r="21" spans="3:120" ht="8.1" customHeight="1" x14ac:dyDescent="0.15">
      <c r="E21" s="148"/>
      <c r="F21" s="149"/>
      <c r="G21" s="120"/>
      <c r="H21" s="121"/>
      <c r="I21" s="121"/>
      <c r="J21" s="121"/>
      <c r="K21" s="121"/>
      <c r="L21" s="122"/>
      <c r="M21" s="120"/>
      <c r="N21" s="121"/>
      <c r="O21" s="121"/>
      <c r="P21" s="121"/>
      <c r="Q21" s="121"/>
      <c r="R21" s="121"/>
      <c r="S21" s="121"/>
      <c r="T21" s="121"/>
      <c r="U21" s="121"/>
      <c r="V21" s="121"/>
      <c r="W21" s="122"/>
      <c r="X21" s="120"/>
      <c r="Y21" s="121"/>
      <c r="Z21" s="121"/>
      <c r="AA21" s="121"/>
      <c r="AB21" s="121"/>
      <c r="AC21" s="121"/>
      <c r="AD21" s="121"/>
      <c r="AE21" s="121"/>
      <c r="AF21" s="121"/>
      <c r="AG21" s="121"/>
      <c r="AH21" s="121"/>
      <c r="AI21" s="121"/>
      <c r="AJ21" s="122"/>
      <c r="AK21" s="440"/>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2"/>
      <c r="BH21" s="57"/>
      <c r="BI21" s="55"/>
      <c r="BJ21" s="55"/>
      <c r="BK21" s="55"/>
      <c r="BL21" s="55"/>
      <c r="BM21" s="55"/>
      <c r="BN21" s="55"/>
      <c r="BO21" s="55"/>
      <c r="BP21" s="55"/>
      <c r="BQ21" s="55"/>
      <c r="BR21" s="55"/>
      <c r="BS21" s="55"/>
      <c r="BT21" s="55"/>
      <c r="BU21" s="55"/>
      <c r="BV21" s="58"/>
      <c r="BW21" s="431"/>
      <c r="BX21" s="218"/>
      <c r="BY21" s="218"/>
      <c r="BZ21" s="218"/>
      <c r="CA21" s="432"/>
      <c r="CB21" s="217"/>
      <c r="CC21" s="218"/>
      <c r="CD21" s="218"/>
      <c r="CE21" s="218"/>
      <c r="CF21" s="219"/>
      <c r="CG21" s="111"/>
      <c r="CH21" s="112"/>
      <c r="CI21" s="112"/>
      <c r="CJ21" s="112"/>
      <c r="CK21" s="112"/>
      <c r="CL21" s="112"/>
      <c r="CM21" s="112"/>
      <c r="CN21" s="112"/>
      <c r="CO21" s="112"/>
      <c r="CP21" s="112"/>
      <c r="CQ21" s="112"/>
      <c r="CR21" s="112"/>
      <c r="CS21" s="112"/>
      <c r="CT21" s="112"/>
      <c r="CU21" s="112"/>
      <c r="CV21" s="113"/>
      <c r="DC21" s="7"/>
      <c r="DD21" s="7"/>
    </row>
    <row r="22" spans="3:120" ht="8.1" customHeight="1" x14ac:dyDescent="0.15">
      <c r="E22" s="148"/>
      <c r="F22" s="149"/>
      <c r="G22" s="120"/>
      <c r="H22" s="121"/>
      <c r="I22" s="121"/>
      <c r="J22" s="121"/>
      <c r="K22" s="121"/>
      <c r="L22" s="122"/>
      <c r="M22" s="120"/>
      <c r="N22" s="121"/>
      <c r="O22" s="121"/>
      <c r="P22" s="121"/>
      <c r="Q22" s="121"/>
      <c r="R22" s="121"/>
      <c r="S22" s="121"/>
      <c r="T22" s="121"/>
      <c r="U22" s="121"/>
      <c r="V22" s="121"/>
      <c r="W22" s="122"/>
      <c r="X22" s="120"/>
      <c r="Y22" s="121"/>
      <c r="Z22" s="121"/>
      <c r="AA22" s="121"/>
      <c r="AB22" s="121"/>
      <c r="AC22" s="121"/>
      <c r="AD22" s="121"/>
      <c r="AE22" s="121"/>
      <c r="AF22" s="121"/>
      <c r="AG22" s="121"/>
      <c r="AH22" s="121"/>
      <c r="AI22" s="121"/>
      <c r="AJ22" s="122"/>
      <c r="AK22" s="440"/>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2"/>
      <c r="BH22" s="57"/>
      <c r="BI22" s="435"/>
      <c r="BJ22" s="435"/>
      <c r="BK22" s="435"/>
      <c r="BL22" s="435"/>
      <c r="BM22" s="435"/>
      <c r="BN22" s="435"/>
      <c r="BO22" s="435"/>
      <c r="BP22" s="435"/>
      <c r="BQ22" s="435"/>
      <c r="BR22" s="435"/>
      <c r="BS22" s="435"/>
      <c r="BT22" s="435"/>
      <c r="BU22" s="136" t="s">
        <v>34</v>
      </c>
      <c r="BV22" s="139"/>
      <c r="BW22" s="431"/>
      <c r="BX22" s="218"/>
      <c r="BY22" s="218"/>
      <c r="BZ22" s="218"/>
      <c r="CA22" s="432"/>
      <c r="CB22" s="217"/>
      <c r="CC22" s="218"/>
      <c r="CD22" s="218"/>
      <c r="CE22" s="218"/>
      <c r="CF22" s="219"/>
      <c r="CG22" s="111"/>
      <c r="CH22" s="112"/>
      <c r="CI22" s="112"/>
      <c r="CJ22" s="112"/>
      <c r="CK22" s="112"/>
      <c r="CL22" s="112"/>
      <c r="CM22" s="112"/>
      <c r="CN22" s="112"/>
      <c r="CO22" s="112"/>
      <c r="CP22" s="112"/>
      <c r="CQ22" s="112"/>
      <c r="CR22" s="112"/>
      <c r="CS22" s="112"/>
      <c r="CT22" s="112"/>
      <c r="CU22" s="112"/>
      <c r="CV22" s="113"/>
      <c r="DD22" s="40" t="s">
        <v>111</v>
      </c>
      <c r="DE22" s="40" t="s">
        <v>30</v>
      </c>
      <c r="DF22" s="40" t="s">
        <v>112</v>
      </c>
      <c r="DG22" s="40" t="s">
        <v>113</v>
      </c>
      <c r="DH22" s="40" t="s">
        <v>30</v>
      </c>
      <c r="DI22" s="40" t="s">
        <v>120</v>
      </c>
      <c r="DJ22" s="40" t="s">
        <v>132</v>
      </c>
      <c r="DK22" s="14"/>
      <c r="DM22" s="11" t="s">
        <v>119</v>
      </c>
      <c r="DN22" s="11" t="s">
        <v>22</v>
      </c>
      <c r="DO22" s="11" t="s">
        <v>23</v>
      </c>
      <c r="DP22" s="11" t="s">
        <v>24</v>
      </c>
    </row>
    <row r="23" spans="3:120" ht="8.1" customHeight="1" x14ac:dyDescent="0.15">
      <c r="E23" s="148"/>
      <c r="F23" s="149"/>
      <c r="G23" s="120"/>
      <c r="H23" s="121"/>
      <c r="I23" s="121"/>
      <c r="J23" s="121"/>
      <c r="K23" s="121"/>
      <c r="L23" s="122"/>
      <c r="M23" s="120"/>
      <c r="N23" s="121"/>
      <c r="O23" s="121"/>
      <c r="P23" s="121"/>
      <c r="Q23" s="121"/>
      <c r="R23" s="121"/>
      <c r="S23" s="121"/>
      <c r="T23" s="121"/>
      <c r="U23" s="121"/>
      <c r="V23" s="121"/>
      <c r="W23" s="122"/>
      <c r="X23" s="120"/>
      <c r="Y23" s="121"/>
      <c r="Z23" s="121"/>
      <c r="AA23" s="121"/>
      <c r="AB23" s="121"/>
      <c r="AC23" s="121"/>
      <c r="AD23" s="121"/>
      <c r="AE23" s="121"/>
      <c r="AF23" s="121"/>
      <c r="AG23" s="121"/>
      <c r="AH23" s="121"/>
      <c r="AI23" s="121"/>
      <c r="AJ23" s="122"/>
      <c r="AK23" s="142" t="s">
        <v>33</v>
      </c>
      <c r="AL23" s="136"/>
      <c r="AM23" s="136"/>
      <c r="AN23" s="136"/>
      <c r="AO23" s="136"/>
      <c r="AP23" s="136"/>
      <c r="AQ23" s="136" t="str">
        <f>IF(AJ6="","?",VLOOKUP(AJ6,DD22:DJ33,5,FALSE))</f>
        <v>?</v>
      </c>
      <c r="AR23" s="136"/>
      <c r="AS23" s="136"/>
      <c r="AT23" s="136"/>
      <c r="AU23" s="136"/>
      <c r="AV23" s="136"/>
      <c r="AW23" s="136"/>
      <c r="AX23" s="136"/>
      <c r="AY23" s="136"/>
      <c r="AZ23" s="136"/>
      <c r="BA23" s="136"/>
      <c r="BB23" s="136"/>
      <c r="BC23" s="136"/>
      <c r="BD23" s="136"/>
      <c r="BE23" s="136"/>
      <c r="BF23" s="136" t="s">
        <v>34</v>
      </c>
      <c r="BG23" s="139"/>
      <c r="BH23" s="57"/>
      <c r="BI23" s="436"/>
      <c r="BJ23" s="436"/>
      <c r="BK23" s="436"/>
      <c r="BL23" s="436"/>
      <c r="BM23" s="436"/>
      <c r="BN23" s="436"/>
      <c r="BO23" s="436"/>
      <c r="BP23" s="436"/>
      <c r="BQ23" s="436"/>
      <c r="BR23" s="436"/>
      <c r="BS23" s="436"/>
      <c r="BT23" s="436"/>
      <c r="BU23" s="136"/>
      <c r="BV23" s="139"/>
      <c r="BW23" s="431"/>
      <c r="BX23" s="218"/>
      <c r="BY23" s="218"/>
      <c r="BZ23" s="218"/>
      <c r="CA23" s="432"/>
      <c r="CB23" s="217"/>
      <c r="CC23" s="218"/>
      <c r="CD23" s="218"/>
      <c r="CE23" s="218"/>
      <c r="CF23" s="219"/>
      <c r="CG23" s="111"/>
      <c r="CH23" s="112"/>
      <c r="CI23" s="112"/>
      <c r="CJ23" s="112"/>
      <c r="CK23" s="112"/>
      <c r="CL23" s="112"/>
      <c r="CM23" s="112"/>
      <c r="CN23" s="112"/>
      <c r="CO23" s="112"/>
      <c r="CP23" s="112"/>
      <c r="CQ23" s="112"/>
      <c r="CR23" s="112"/>
      <c r="CS23" s="112"/>
      <c r="CT23" s="112"/>
      <c r="CU23" s="112"/>
      <c r="CV23" s="113"/>
      <c r="DD23" s="40" t="s">
        <v>248</v>
      </c>
      <c r="DE23" s="40" t="s">
        <v>252</v>
      </c>
      <c r="DF23" s="40" t="s">
        <v>87</v>
      </c>
      <c r="DG23" s="40" t="s">
        <v>97</v>
      </c>
      <c r="DH23" s="40" t="s">
        <v>140</v>
      </c>
      <c r="DI23" s="40">
        <v>67.5</v>
      </c>
      <c r="DJ23" s="40" t="s">
        <v>133</v>
      </c>
      <c r="DK23" s="9"/>
      <c r="DM23" s="11" t="s">
        <v>116</v>
      </c>
      <c r="DN23" s="9">
        <v>1</v>
      </c>
      <c r="DO23" s="9">
        <v>1</v>
      </c>
      <c r="DP23" s="9">
        <v>1</v>
      </c>
    </row>
    <row r="24" spans="3:120" ht="8.1" customHeight="1" x14ac:dyDescent="0.15">
      <c r="E24" s="150"/>
      <c r="F24" s="151"/>
      <c r="G24" s="123"/>
      <c r="H24" s="124"/>
      <c r="I24" s="124"/>
      <c r="J24" s="124"/>
      <c r="K24" s="124"/>
      <c r="L24" s="125"/>
      <c r="M24" s="123"/>
      <c r="N24" s="124"/>
      <c r="O24" s="124"/>
      <c r="P24" s="124"/>
      <c r="Q24" s="124"/>
      <c r="R24" s="124"/>
      <c r="S24" s="124"/>
      <c r="T24" s="124"/>
      <c r="U24" s="124"/>
      <c r="V24" s="124"/>
      <c r="W24" s="125"/>
      <c r="X24" s="123"/>
      <c r="Y24" s="124"/>
      <c r="Z24" s="124"/>
      <c r="AA24" s="124"/>
      <c r="AB24" s="124"/>
      <c r="AC24" s="124"/>
      <c r="AD24" s="124"/>
      <c r="AE24" s="124"/>
      <c r="AF24" s="124"/>
      <c r="AG24" s="124"/>
      <c r="AH24" s="124"/>
      <c r="AI24" s="124"/>
      <c r="AJ24" s="125"/>
      <c r="AK24" s="295"/>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317"/>
      <c r="BH24" s="59"/>
      <c r="BI24" s="60"/>
      <c r="BJ24" s="60"/>
      <c r="BK24" s="60"/>
      <c r="BL24" s="60"/>
      <c r="BM24" s="60"/>
      <c r="BN24" s="60"/>
      <c r="BO24" s="60"/>
      <c r="BP24" s="60"/>
      <c r="BQ24" s="60"/>
      <c r="BR24" s="60"/>
      <c r="BS24" s="60"/>
      <c r="BT24" s="60"/>
      <c r="BU24" s="60"/>
      <c r="BV24" s="61"/>
      <c r="BW24" s="433"/>
      <c r="BX24" s="221"/>
      <c r="BY24" s="221"/>
      <c r="BZ24" s="221"/>
      <c r="CA24" s="434"/>
      <c r="CB24" s="220"/>
      <c r="CC24" s="221"/>
      <c r="CD24" s="221"/>
      <c r="CE24" s="221"/>
      <c r="CF24" s="222"/>
      <c r="CG24" s="114"/>
      <c r="CH24" s="115"/>
      <c r="CI24" s="115"/>
      <c r="CJ24" s="115"/>
      <c r="CK24" s="115"/>
      <c r="CL24" s="115"/>
      <c r="CM24" s="115"/>
      <c r="CN24" s="115"/>
      <c r="CO24" s="115"/>
      <c r="CP24" s="115"/>
      <c r="CQ24" s="115"/>
      <c r="CR24" s="115"/>
      <c r="CS24" s="115"/>
      <c r="CT24" s="115"/>
      <c r="CU24" s="115"/>
      <c r="CV24" s="116"/>
      <c r="DD24" s="40" t="s">
        <v>249</v>
      </c>
      <c r="DE24" s="40" t="s">
        <v>253</v>
      </c>
      <c r="DF24" s="40" t="s">
        <v>87</v>
      </c>
      <c r="DG24" s="40" t="s">
        <v>97</v>
      </c>
      <c r="DH24" s="40" t="s">
        <v>140</v>
      </c>
      <c r="DI24" s="40">
        <v>67.5</v>
      </c>
      <c r="DJ24" s="40" t="s">
        <v>134</v>
      </c>
      <c r="DK24" s="9"/>
      <c r="DM24" s="11" t="s">
        <v>117</v>
      </c>
      <c r="DN24" s="9">
        <v>2</v>
      </c>
      <c r="DO24" s="9">
        <v>1</v>
      </c>
      <c r="DP24" s="9">
        <v>2</v>
      </c>
    </row>
    <row r="25" spans="3:120" ht="8.1" customHeight="1" x14ac:dyDescent="0.15">
      <c r="E25" s="146" t="s">
        <v>148</v>
      </c>
      <c r="F25" s="147"/>
      <c r="G25" s="99" t="s">
        <v>187</v>
      </c>
      <c r="H25" s="100"/>
      <c r="I25" s="100"/>
      <c r="J25" s="100"/>
      <c r="K25" s="100"/>
      <c r="L25" s="101"/>
      <c r="M25" s="99" t="s">
        <v>30</v>
      </c>
      <c r="N25" s="100"/>
      <c r="O25" s="100"/>
      <c r="P25" s="100"/>
      <c r="Q25" s="100"/>
      <c r="R25" s="100"/>
      <c r="S25" s="100"/>
      <c r="T25" s="100"/>
      <c r="U25" s="100"/>
      <c r="V25" s="100"/>
      <c r="W25" s="101"/>
      <c r="X25" s="309" t="s">
        <v>39</v>
      </c>
      <c r="Y25" s="310"/>
      <c r="Z25" s="310"/>
      <c r="AA25" s="310"/>
      <c r="AB25" s="310"/>
      <c r="AC25" s="310"/>
      <c r="AD25" s="310"/>
      <c r="AE25" s="310"/>
      <c r="AF25" s="310"/>
      <c r="AG25" s="310"/>
      <c r="AH25" s="310"/>
      <c r="AI25" s="310"/>
      <c r="AJ25" s="311"/>
      <c r="AK25" s="143" t="s">
        <v>38</v>
      </c>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5"/>
      <c r="BH25" s="62"/>
      <c r="BI25" s="137" t="s">
        <v>30</v>
      </c>
      <c r="BJ25" s="137"/>
      <c r="BK25" s="137"/>
      <c r="BL25" s="137"/>
      <c r="BM25" s="137"/>
      <c r="BN25" s="137"/>
      <c r="BO25" s="63"/>
      <c r="BP25" s="63"/>
      <c r="BQ25" s="63"/>
      <c r="BR25" s="63"/>
      <c r="BS25" s="63"/>
      <c r="BT25" s="63"/>
      <c r="BU25" s="63"/>
      <c r="BV25" s="64"/>
      <c r="BW25" s="352" t="str">
        <f>IF(BL27="","",IF(AP28=BL27,"○",""))</f>
        <v/>
      </c>
      <c r="BX25" s="350"/>
      <c r="BY25" s="350"/>
      <c r="BZ25" s="350"/>
      <c r="CA25" s="350"/>
      <c r="CB25" s="350" t="str">
        <f>IF(BL27="","",IF(AP28=BL27,"","○"))</f>
        <v/>
      </c>
      <c r="CC25" s="350"/>
      <c r="CD25" s="350"/>
      <c r="CE25" s="350"/>
      <c r="CF25" s="351"/>
      <c r="CG25" s="99" t="s">
        <v>160</v>
      </c>
      <c r="CH25" s="100"/>
      <c r="CI25" s="100"/>
      <c r="CJ25" s="100"/>
      <c r="CK25" s="100"/>
      <c r="CL25" s="100"/>
      <c r="CM25" s="100"/>
      <c r="CN25" s="100"/>
      <c r="CO25" s="100"/>
      <c r="CP25" s="100"/>
      <c r="CQ25" s="100"/>
      <c r="CR25" s="100"/>
      <c r="CS25" s="100"/>
      <c r="CT25" s="100"/>
      <c r="CU25" s="100"/>
      <c r="CV25" s="101"/>
      <c r="DD25" s="40" t="s">
        <v>250</v>
      </c>
      <c r="DE25" s="40" t="s">
        <v>254</v>
      </c>
      <c r="DF25" s="40" t="s">
        <v>87</v>
      </c>
      <c r="DG25" s="40" t="s">
        <v>97</v>
      </c>
      <c r="DH25" s="40" t="s">
        <v>140</v>
      </c>
      <c r="DI25" s="40">
        <v>67.5</v>
      </c>
      <c r="DJ25" s="40" t="s">
        <v>134</v>
      </c>
      <c r="DK25" s="9"/>
      <c r="DM25" s="13" t="s">
        <v>118</v>
      </c>
      <c r="DN25" s="9">
        <v>3</v>
      </c>
      <c r="DO25" s="9">
        <v>2</v>
      </c>
      <c r="DP25" s="9">
        <v>3</v>
      </c>
    </row>
    <row r="26" spans="3:120" ht="8.1" customHeight="1" x14ac:dyDescent="0.15">
      <c r="E26" s="148"/>
      <c r="F26" s="149"/>
      <c r="G26" s="102"/>
      <c r="H26" s="103"/>
      <c r="I26" s="103"/>
      <c r="J26" s="103"/>
      <c r="K26" s="103"/>
      <c r="L26" s="104"/>
      <c r="M26" s="102"/>
      <c r="N26" s="103"/>
      <c r="O26" s="103"/>
      <c r="P26" s="103"/>
      <c r="Q26" s="103"/>
      <c r="R26" s="103"/>
      <c r="S26" s="103"/>
      <c r="T26" s="103"/>
      <c r="U26" s="103"/>
      <c r="V26" s="103"/>
      <c r="W26" s="104"/>
      <c r="X26" s="254"/>
      <c r="Y26" s="255"/>
      <c r="Z26" s="255"/>
      <c r="AA26" s="255"/>
      <c r="AB26" s="255"/>
      <c r="AC26" s="255"/>
      <c r="AD26" s="255"/>
      <c r="AE26" s="255"/>
      <c r="AF26" s="255"/>
      <c r="AG26" s="255"/>
      <c r="AH26" s="255"/>
      <c r="AI26" s="255"/>
      <c r="AJ26" s="256"/>
      <c r="AK26" s="111"/>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3"/>
      <c r="BH26" s="57"/>
      <c r="BI26" s="136"/>
      <c r="BJ26" s="136"/>
      <c r="BK26" s="136"/>
      <c r="BL26" s="136"/>
      <c r="BM26" s="136"/>
      <c r="BN26" s="136"/>
      <c r="BO26" s="55"/>
      <c r="BP26" s="55"/>
      <c r="BQ26" s="55"/>
      <c r="BR26" s="55"/>
      <c r="BS26" s="55"/>
      <c r="BT26" s="55"/>
      <c r="BU26" s="55"/>
      <c r="BV26" s="58"/>
      <c r="BW26" s="353"/>
      <c r="BX26" s="318"/>
      <c r="BY26" s="318"/>
      <c r="BZ26" s="318"/>
      <c r="CA26" s="318"/>
      <c r="CB26" s="318"/>
      <c r="CC26" s="318"/>
      <c r="CD26" s="318"/>
      <c r="CE26" s="318"/>
      <c r="CF26" s="319"/>
      <c r="CG26" s="102"/>
      <c r="CH26" s="103"/>
      <c r="CI26" s="103"/>
      <c r="CJ26" s="103"/>
      <c r="CK26" s="103"/>
      <c r="CL26" s="103"/>
      <c r="CM26" s="103"/>
      <c r="CN26" s="103"/>
      <c r="CO26" s="103"/>
      <c r="CP26" s="103"/>
      <c r="CQ26" s="103"/>
      <c r="CR26" s="103"/>
      <c r="CS26" s="103"/>
      <c r="CT26" s="103"/>
      <c r="CU26" s="103"/>
      <c r="CV26" s="104"/>
      <c r="DD26" s="40" t="s">
        <v>156</v>
      </c>
      <c r="DE26" s="40" t="s">
        <v>137</v>
      </c>
      <c r="DF26" s="40" t="s">
        <v>138</v>
      </c>
      <c r="DG26" s="40" t="s">
        <v>139</v>
      </c>
      <c r="DH26" s="40" t="s">
        <v>140</v>
      </c>
      <c r="DI26" s="40">
        <v>67.5</v>
      </c>
      <c r="DJ26" s="40" t="s">
        <v>141</v>
      </c>
      <c r="DK26" s="9"/>
      <c r="DM26" s="9"/>
      <c r="DN26" s="11">
        <v>4</v>
      </c>
      <c r="DO26" s="9">
        <v>3</v>
      </c>
      <c r="DP26" s="9">
        <v>4</v>
      </c>
    </row>
    <row r="27" spans="3:120" ht="8.1" customHeight="1" x14ac:dyDescent="0.15">
      <c r="E27" s="148"/>
      <c r="F27" s="149"/>
      <c r="G27" s="102"/>
      <c r="H27" s="103"/>
      <c r="I27" s="103"/>
      <c r="J27" s="103"/>
      <c r="K27" s="103"/>
      <c r="L27" s="104"/>
      <c r="M27" s="102"/>
      <c r="N27" s="103"/>
      <c r="O27" s="103"/>
      <c r="P27" s="103"/>
      <c r="Q27" s="103"/>
      <c r="R27" s="103"/>
      <c r="S27" s="103"/>
      <c r="T27" s="103"/>
      <c r="U27" s="103"/>
      <c r="V27" s="103"/>
      <c r="W27" s="104"/>
      <c r="X27" s="254"/>
      <c r="Y27" s="255"/>
      <c r="Z27" s="255"/>
      <c r="AA27" s="255"/>
      <c r="AB27" s="255"/>
      <c r="AC27" s="255"/>
      <c r="AD27" s="255"/>
      <c r="AE27" s="255"/>
      <c r="AF27" s="255"/>
      <c r="AG27" s="255"/>
      <c r="AH27" s="255"/>
      <c r="AI27" s="255"/>
      <c r="AJ27" s="256"/>
      <c r="AK27" s="111"/>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3"/>
      <c r="BH27" s="57"/>
      <c r="BI27" s="55"/>
      <c r="BJ27" s="55"/>
      <c r="BK27" s="55"/>
      <c r="BL27" s="307"/>
      <c r="BM27" s="307"/>
      <c r="BN27" s="307"/>
      <c r="BO27" s="307"/>
      <c r="BP27" s="307"/>
      <c r="BQ27" s="307"/>
      <c r="BR27" s="307"/>
      <c r="BS27" s="136" t="s">
        <v>34</v>
      </c>
      <c r="BT27" s="136"/>
      <c r="BU27" s="136"/>
      <c r="BV27" s="58"/>
      <c r="BW27" s="353"/>
      <c r="BX27" s="318"/>
      <c r="BY27" s="318"/>
      <c r="BZ27" s="318"/>
      <c r="CA27" s="318"/>
      <c r="CB27" s="318"/>
      <c r="CC27" s="318"/>
      <c r="CD27" s="318"/>
      <c r="CE27" s="318"/>
      <c r="CF27" s="319"/>
      <c r="CG27" s="102"/>
      <c r="CH27" s="103"/>
      <c r="CI27" s="103"/>
      <c r="CJ27" s="103"/>
      <c r="CK27" s="103"/>
      <c r="CL27" s="103"/>
      <c r="CM27" s="103"/>
      <c r="CN27" s="103"/>
      <c r="CO27" s="103"/>
      <c r="CP27" s="103"/>
      <c r="CQ27" s="103"/>
      <c r="CR27" s="103"/>
      <c r="CS27" s="103"/>
      <c r="CT27" s="103"/>
      <c r="CU27" s="103"/>
      <c r="CV27" s="104"/>
      <c r="DD27" s="40" t="s">
        <v>251</v>
      </c>
      <c r="DE27" s="40" t="s">
        <v>255</v>
      </c>
      <c r="DF27" s="40" t="s">
        <v>87</v>
      </c>
      <c r="DG27" s="40" t="s">
        <v>97</v>
      </c>
      <c r="DH27" s="40" t="s">
        <v>140</v>
      </c>
      <c r="DI27" s="40">
        <v>67.5</v>
      </c>
      <c r="DJ27" s="40" t="s">
        <v>133</v>
      </c>
      <c r="DK27" s="9"/>
      <c r="DN27" s="11">
        <v>5</v>
      </c>
      <c r="DO27" s="9">
        <v>4</v>
      </c>
      <c r="DP27" s="9">
        <v>5</v>
      </c>
    </row>
    <row r="28" spans="3:120" ht="8.1" customHeight="1" x14ac:dyDescent="0.15">
      <c r="E28" s="148"/>
      <c r="F28" s="149"/>
      <c r="G28" s="102"/>
      <c r="H28" s="103"/>
      <c r="I28" s="103"/>
      <c r="J28" s="103"/>
      <c r="K28" s="103"/>
      <c r="L28" s="104"/>
      <c r="M28" s="102"/>
      <c r="N28" s="103"/>
      <c r="O28" s="103"/>
      <c r="P28" s="103"/>
      <c r="Q28" s="103"/>
      <c r="R28" s="103"/>
      <c r="S28" s="103"/>
      <c r="T28" s="103"/>
      <c r="U28" s="103"/>
      <c r="V28" s="103"/>
      <c r="W28" s="104"/>
      <c r="X28" s="254"/>
      <c r="Y28" s="255"/>
      <c r="Z28" s="255"/>
      <c r="AA28" s="255"/>
      <c r="AB28" s="255"/>
      <c r="AC28" s="255"/>
      <c r="AD28" s="255"/>
      <c r="AE28" s="255"/>
      <c r="AF28" s="255"/>
      <c r="AG28" s="255"/>
      <c r="AH28" s="255"/>
      <c r="AI28" s="255"/>
      <c r="AJ28" s="256"/>
      <c r="AK28" s="161" t="s">
        <v>30</v>
      </c>
      <c r="AL28" s="162"/>
      <c r="AM28" s="162"/>
      <c r="AN28" s="162"/>
      <c r="AO28" s="162"/>
      <c r="AP28" s="162" t="str">
        <f>IF(OR(AJ6="認定番号",AJ6=""),"?",VLOOKUP(AJ6,DD22:DJ33,7,FALSE))</f>
        <v>?</v>
      </c>
      <c r="AQ28" s="162"/>
      <c r="AR28" s="162"/>
      <c r="AS28" s="162"/>
      <c r="AT28" s="162"/>
      <c r="AU28" s="162"/>
      <c r="AV28" s="162"/>
      <c r="AW28" s="162"/>
      <c r="AX28" s="162"/>
      <c r="AY28" s="65"/>
      <c r="AZ28" s="65"/>
      <c r="BA28" s="65"/>
      <c r="BB28" s="65"/>
      <c r="BC28" s="65"/>
      <c r="BD28" s="65"/>
      <c r="BE28" s="65"/>
      <c r="BF28" s="65"/>
      <c r="BG28" s="66"/>
      <c r="BH28" s="67"/>
      <c r="BI28" s="68"/>
      <c r="BJ28" s="68"/>
      <c r="BK28" s="68"/>
      <c r="BL28" s="308"/>
      <c r="BM28" s="308"/>
      <c r="BN28" s="308"/>
      <c r="BO28" s="308"/>
      <c r="BP28" s="308"/>
      <c r="BQ28" s="308"/>
      <c r="BR28" s="308"/>
      <c r="BS28" s="136"/>
      <c r="BT28" s="136"/>
      <c r="BU28" s="136"/>
      <c r="BV28" s="69"/>
      <c r="BW28" s="353"/>
      <c r="BX28" s="318"/>
      <c r="BY28" s="318"/>
      <c r="BZ28" s="318"/>
      <c r="CA28" s="318"/>
      <c r="CB28" s="318"/>
      <c r="CC28" s="318"/>
      <c r="CD28" s="318"/>
      <c r="CE28" s="318"/>
      <c r="CF28" s="319"/>
      <c r="CG28" s="102"/>
      <c r="CH28" s="103"/>
      <c r="CI28" s="103"/>
      <c r="CJ28" s="103"/>
      <c r="CK28" s="103"/>
      <c r="CL28" s="103"/>
      <c r="CM28" s="103"/>
      <c r="CN28" s="103"/>
      <c r="CO28" s="103"/>
      <c r="CP28" s="103"/>
      <c r="CQ28" s="103"/>
      <c r="CR28" s="103"/>
      <c r="CS28" s="103"/>
      <c r="CT28" s="103"/>
      <c r="CU28" s="103"/>
      <c r="CV28" s="104"/>
      <c r="DD28" s="40" t="s">
        <v>105</v>
      </c>
      <c r="DE28" s="40" t="s">
        <v>110</v>
      </c>
      <c r="DF28" s="40" t="s">
        <v>87</v>
      </c>
      <c r="DG28" s="40" t="s">
        <v>97</v>
      </c>
      <c r="DH28" s="40" t="s">
        <v>140</v>
      </c>
      <c r="DI28" s="40">
        <v>67.5</v>
      </c>
      <c r="DJ28" s="40" t="s">
        <v>133</v>
      </c>
      <c r="DK28" s="9"/>
      <c r="DN28" s="11">
        <v>6</v>
      </c>
      <c r="DO28" s="9">
        <v>5</v>
      </c>
      <c r="DP28" s="9">
        <v>6</v>
      </c>
    </row>
    <row r="29" spans="3:120" ht="8.1" customHeight="1" x14ac:dyDescent="0.15">
      <c r="E29" s="148"/>
      <c r="F29" s="149"/>
      <c r="G29" s="102"/>
      <c r="H29" s="103"/>
      <c r="I29" s="103"/>
      <c r="J29" s="103"/>
      <c r="K29" s="103"/>
      <c r="L29" s="104"/>
      <c r="M29" s="266"/>
      <c r="N29" s="267"/>
      <c r="O29" s="267"/>
      <c r="P29" s="267"/>
      <c r="Q29" s="267"/>
      <c r="R29" s="267"/>
      <c r="S29" s="267"/>
      <c r="T29" s="267"/>
      <c r="U29" s="267"/>
      <c r="V29" s="267"/>
      <c r="W29" s="268"/>
      <c r="X29" s="312"/>
      <c r="Y29" s="313"/>
      <c r="Z29" s="313"/>
      <c r="AA29" s="313"/>
      <c r="AB29" s="313"/>
      <c r="AC29" s="313"/>
      <c r="AD29" s="313"/>
      <c r="AE29" s="313"/>
      <c r="AF29" s="313"/>
      <c r="AG29" s="313"/>
      <c r="AH29" s="313"/>
      <c r="AI29" s="313"/>
      <c r="AJ29" s="314"/>
      <c r="AK29" s="175"/>
      <c r="AL29" s="243"/>
      <c r="AM29" s="243"/>
      <c r="AN29" s="243"/>
      <c r="AO29" s="243"/>
      <c r="AP29" s="243"/>
      <c r="AQ29" s="243"/>
      <c r="AR29" s="243"/>
      <c r="AS29" s="243"/>
      <c r="AT29" s="243"/>
      <c r="AU29" s="243"/>
      <c r="AV29" s="243"/>
      <c r="AW29" s="243"/>
      <c r="AX29" s="243"/>
      <c r="AY29" s="70"/>
      <c r="AZ29" s="70"/>
      <c r="BA29" s="70"/>
      <c r="BB29" s="70"/>
      <c r="BC29" s="70"/>
      <c r="BD29" s="70"/>
      <c r="BE29" s="70"/>
      <c r="BF29" s="70"/>
      <c r="BG29" s="71"/>
      <c r="BH29" s="72"/>
      <c r="BI29" s="73"/>
      <c r="BJ29" s="73"/>
      <c r="BK29" s="73"/>
      <c r="BL29" s="74"/>
      <c r="BM29" s="74"/>
      <c r="BN29" s="74"/>
      <c r="BO29" s="74"/>
      <c r="BP29" s="74"/>
      <c r="BQ29" s="74"/>
      <c r="BR29" s="74"/>
      <c r="BS29" s="74"/>
      <c r="BT29" s="74"/>
      <c r="BU29" s="74"/>
      <c r="BV29" s="75"/>
      <c r="BW29" s="353"/>
      <c r="BX29" s="318"/>
      <c r="BY29" s="318"/>
      <c r="BZ29" s="318"/>
      <c r="CA29" s="318"/>
      <c r="CB29" s="318"/>
      <c r="CC29" s="318"/>
      <c r="CD29" s="318"/>
      <c r="CE29" s="318"/>
      <c r="CF29" s="319"/>
      <c r="CG29" s="105"/>
      <c r="CH29" s="106"/>
      <c r="CI29" s="106"/>
      <c r="CJ29" s="106"/>
      <c r="CK29" s="106"/>
      <c r="CL29" s="106"/>
      <c r="CM29" s="106"/>
      <c r="CN29" s="106"/>
      <c r="CO29" s="106"/>
      <c r="CP29" s="106"/>
      <c r="CQ29" s="106"/>
      <c r="CR29" s="106"/>
      <c r="CS29" s="106"/>
      <c r="CT29" s="106"/>
      <c r="CU29" s="106"/>
      <c r="CV29" s="107"/>
      <c r="DD29" s="40" t="s">
        <v>106</v>
      </c>
      <c r="DE29" s="40" t="s">
        <v>256</v>
      </c>
      <c r="DF29" s="40" t="s">
        <v>87</v>
      </c>
      <c r="DG29" s="40" t="s">
        <v>97</v>
      </c>
      <c r="DH29" s="40" t="s">
        <v>140</v>
      </c>
      <c r="DI29" s="40">
        <v>67.5</v>
      </c>
      <c r="DJ29" s="40" t="s">
        <v>134</v>
      </c>
      <c r="DK29" s="9"/>
      <c r="DN29" s="11">
        <v>7</v>
      </c>
      <c r="DO29" s="9">
        <v>6</v>
      </c>
      <c r="DP29" s="9">
        <v>7</v>
      </c>
    </row>
    <row r="30" spans="3:120" ht="8.1" customHeight="1" x14ac:dyDescent="0.15">
      <c r="E30" s="148"/>
      <c r="F30" s="149"/>
      <c r="G30" s="102"/>
      <c r="H30" s="103"/>
      <c r="I30" s="103"/>
      <c r="J30" s="103"/>
      <c r="K30" s="103"/>
      <c r="L30" s="104"/>
      <c r="M30" s="108" t="s">
        <v>35</v>
      </c>
      <c r="N30" s="109"/>
      <c r="O30" s="109"/>
      <c r="P30" s="109"/>
      <c r="Q30" s="109"/>
      <c r="R30" s="109"/>
      <c r="S30" s="109"/>
      <c r="T30" s="109"/>
      <c r="U30" s="109"/>
      <c r="V30" s="109"/>
      <c r="W30" s="110"/>
      <c r="X30" s="117" t="s">
        <v>39</v>
      </c>
      <c r="Y30" s="118"/>
      <c r="Z30" s="118"/>
      <c r="AA30" s="118"/>
      <c r="AB30" s="118"/>
      <c r="AC30" s="118"/>
      <c r="AD30" s="118"/>
      <c r="AE30" s="118"/>
      <c r="AF30" s="118"/>
      <c r="AG30" s="118"/>
      <c r="AH30" s="118"/>
      <c r="AI30" s="118"/>
      <c r="AJ30" s="119"/>
      <c r="AK30" s="108" t="s">
        <v>213</v>
      </c>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10"/>
      <c r="BH30" s="57"/>
      <c r="BI30" s="55"/>
      <c r="BJ30" s="55"/>
      <c r="BK30" s="55"/>
      <c r="BL30" s="55"/>
      <c r="BM30" s="55"/>
      <c r="BN30" s="55"/>
      <c r="BO30" s="55"/>
      <c r="BP30" s="55"/>
      <c r="BQ30" s="55"/>
      <c r="BR30" s="55"/>
      <c r="BS30" s="55"/>
      <c r="BT30" s="55"/>
      <c r="BU30" s="55"/>
      <c r="BV30" s="58"/>
      <c r="BW30" s="126"/>
      <c r="BX30" s="127"/>
      <c r="BY30" s="127"/>
      <c r="BZ30" s="127"/>
      <c r="CA30" s="127"/>
      <c r="CB30" s="130"/>
      <c r="CC30" s="130"/>
      <c r="CD30" s="130"/>
      <c r="CE30" s="130"/>
      <c r="CF30" s="131"/>
      <c r="CG30" s="143" t="s">
        <v>161</v>
      </c>
      <c r="CH30" s="144"/>
      <c r="CI30" s="144"/>
      <c r="CJ30" s="144"/>
      <c r="CK30" s="144"/>
      <c r="CL30" s="144"/>
      <c r="CM30" s="144"/>
      <c r="CN30" s="144"/>
      <c r="CO30" s="144"/>
      <c r="CP30" s="144"/>
      <c r="CQ30" s="144"/>
      <c r="CR30" s="144"/>
      <c r="CS30" s="144"/>
      <c r="CT30" s="144"/>
      <c r="CU30" s="144"/>
      <c r="CV30" s="145"/>
      <c r="DD30" s="40" t="s">
        <v>107</v>
      </c>
      <c r="DE30" s="40" t="s">
        <v>257</v>
      </c>
      <c r="DF30" s="40" t="s">
        <v>87</v>
      </c>
      <c r="DG30" s="40" t="s">
        <v>97</v>
      </c>
      <c r="DH30" s="40" t="s">
        <v>140</v>
      </c>
      <c r="DI30" s="40">
        <v>67.5</v>
      </c>
      <c r="DJ30" s="40" t="s">
        <v>134</v>
      </c>
      <c r="DK30" s="9"/>
      <c r="DN30" s="11">
        <v>8</v>
      </c>
      <c r="DO30" s="9">
        <v>7</v>
      </c>
      <c r="DP30" s="9">
        <v>8</v>
      </c>
    </row>
    <row r="31" spans="3:120" ht="8.1" customHeight="1" x14ac:dyDescent="0.15">
      <c r="E31" s="148"/>
      <c r="F31" s="149"/>
      <c r="G31" s="102"/>
      <c r="H31" s="103"/>
      <c r="I31" s="103"/>
      <c r="J31" s="103"/>
      <c r="K31" s="103"/>
      <c r="L31" s="104"/>
      <c r="M31" s="111"/>
      <c r="N31" s="112"/>
      <c r="O31" s="112"/>
      <c r="P31" s="112"/>
      <c r="Q31" s="112"/>
      <c r="R31" s="112"/>
      <c r="S31" s="112"/>
      <c r="T31" s="112"/>
      <c r="U31" s="112"/>
      <c r="V31" s="112"/>
      <c r="W31" s="113"/>
      <c r="X31" s="120"/>
      <c r="Y31" s="121"/>
      <c r="Z31" s="121"/>
      <c r="AA31" s="121"/>
      <c r="AB31" s="121"/>
      <c r="AC31" s="121"/>
      <c r="AD31" s="121"/>
      <c r="AE31" s="121"/>
      <c r="AF31" s="121"/>
      <c r="AG31" s="121"/>
      <c r="AH31" s="121"/>
      <c r="AI31" s="121"/>
      <c r="AJ31" s="122"/>
      <c r="AK31" s="111"/>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3"/>
      <c r="BH31" s="57"/>
      <c r="BI31" s="55"/>
      <c r="BJ31" s="55"/>
      <c r="BK31" s="55"/>
      <c r="BL31" s="55"/>
      <c r="BM31" s="55"/>
      <c r="BN31" s="55"/>
      <c r="BO31" s="55"/>
      <c r="BP31" s="55"/>
      <c r="BQ31" s="55"/>
      <c r="BR31" s="55"/>
      <c r="BS31" s="55"/>
      <c r="BT31" s="55"/>
      <c r="BU31" s="55"/>
      <c r="BV31" s="58"/>
      <c r="BW31" s="126"/>
      <c r="BX31" s="127"/>
      <c r="BY31" s="127"/>
      <c r="BZ31" s="127"/>
      <c r="CA31" s="127"/>
      <c r="CB31" s="130"/>
      <c r="CC31" s="130"/>
      <c r="CD31" s="130"/>
      <c r="CE31" s="130"/>
      <c r="CF31" s="131"/>
      <c r="CG31" s="111"/>
      <c r="CH31" s="112"/>
      <c r="CI31" s="112"/>
      <c r="CJ31" s="112"/>
      <c r="CK31" s="112"/>
      <c r="CL31" s="112"/>
      <c r="CM31" s="112"/>
      <c r="CN31" s="112"/>
      <c r="CO31" s="112"/>
      <c r="CP31" s="112"/>
      <c r="CQ31" s="112"/>
      <c r="CR31" s="112"/>
      <c r="CS31" s="112"/>
      <c r="CT31" s="112"/>
      <c r="CU31" s="112"/>
      <c r="CV31" s="113"/>
      <c r="DD31" s="40" t="s">
        <v>108</v>
      </c>
      <c r="DE31" s="40" t="s">
        <v>258</v>
      </c>
      <c r="DF31" s="40" t="s">
        <v>87</v>
      </c>
      <c r="DG31" s="40" t="s">
        <v>97</v>
      </c>
      <c r="DH31" s="40" t="s">
        <v>140</v>
      </c>
      <c r="DI31" s="40">
        <v>67.5</v>
      </c>
      <c r="DJ31" s="40" t="s">
        <v>133</v>
      </c>
      <c r="DK31" s="9"/>
      <c r="DN31" s="11">
        <v>9</v>
      </c>
      <c r="DO31" s="9">
        <v>8</v>
      </c>
      <c r="DP31" s="11">
        <v>9</v>
      </c>
    </row>
    <row r="32" spans="3:120" ht="8.1" customHeight="1" x14ac:dyDescent="0.15">
      <c r="E32" s="148"/>
      <c r="F32" s="149"/>
      <c r="G32" s="102"/>
      <c r="H32" s="103"/>
      <c r="I32" s="103"/>
      <c r="J32" s="103"/>
      <c r="K32" s="103"/>
      <c r="L32" s="104"/>
      <c r="M32" s="111"/>
      <c r="N32" s="112"/>
      <c r="O32" s="112"/>
      <c r="P32" s="112"/>
      <c r="Q32" s="112"/>
      <c r="R32" s="112"/>
      <c r="S32" s="112"/>
      <c r="T32" s="112"/>
      <c r="U32" s="112"/>
      <c r="V32" s="112"/>
      <c r="W32" s="113"/>
      <c r="X32" s="120"/>
      <c r="Y32" s="121"/>
      <c r="Z32" s="121"/>
      <c r="AA32" s="121"/>
      <c r="AB32" s="121"/>
      <c r="AC32" s="121"/>
      <c r="AD32" s="121"/>
      <c r="AE32" s="121"/>
      <c r="AF32" s="121"/>
      <c r="AG32" s="121"/>
      <c r="AH32" s="121"/>
      <c r="AI32" s="121"/>
      <c r="AJ32" s="122"/>
      <c r="AK32" s="152"/>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4"/>
      <c r="BH32" s="57"/>
      <c r="BI32" s="55"/>
      <c r="BJ32" s="55"/>
      <c r="BK32" s="55"/>
      <c r="BL32" s="55"/>
      <c r="BM32" s="55"/>
      <c r="BN32" s="55"/>
      <c r="BO32" s="55"/>
      <c r="BP32" s="55"/>
      <c r="BQ32" s="55"/>
      <c r="BR32" s="55"/>
      <c r="BS32" s="55"/>
      <c r="BT32" s="55"/>
      <c r="BU32" s="55"/>
      <c r="BV32" s="58"/>
      <c r="BW32" s="126"/>
      <c r="BX32" s="127"/>
      <c r="BY32" s="127"/>
      <c r="BZ32" s="127"/>
      <c r="CA32" s="127"/>
      <c r="CB32" s="130"/>
      <c r="CC32" s="130"/>
      <c r="CD32" s="130"/>
      <c r="CE32" s="130"/>
      <c r="CF32" s="131"/>
      <c r="CG32" s="114"/>
      <c r="CH32" s="115"/>
      <c r="CI32" s="115"/>
      <c r="CJ32" s="115"/>
      <c r="CK32" s="115"/>
      <c r="CL32" s="115"/>
      <c r="CM32" s="115"/>
      <c r="CN32" s="115"/>
      <c r="CO32" s="115"/>
      <c r="CP32" s="115"/>
      <c r="CQ32" s="115"/>
      <c r="CR32" s="115"/>
      <c r="CS32" s="115"/>
      <c r="CT32" s="115"/>
      <c r="CU32" s="115"/>
      <c r="CV32" s="116"/>
      <c r="DD32" s="40" t="s">
        <v>109</v>
      </c>
      <c r="DE32" s="40" t="s">
        <v>259</v>
      </c>
      <c r="DF32" s="40" t="s">
        <v>87</v>
      </c>
      <c r="DG32" s="40" t="s">
        <v>97</v>
      </c>
      <c r="DH32" s="40" t="s">
        <v>140</v>
      </c>
      <c r="DI32" s="40">
        <v>67.5</v>
      </c>
      <c r="DJ32" s="40" t="s">
        <v>133</v>
      </c>
      <c r="DK32" s="9"/>
      <c r="DN32" s="11">
        <v>10</v>
      </c>
      <c r="DO32" s="9">
        <v>9</v>
      </c>
      <c r="DP32" s="11">
        <v>10</v>
      </c>
    </row>
    <row r="33" spans="5:120" ht="8.1" customHeight="1" x14ac:dyDescent="0.15">
      <c r="E33" s="148"/>
      <c r="F33" s="149"/>
      <c r="G33" s="102"/>
      <c r="H33" s="103"/>
      <c r="I33" s="103"/>
      <c r="J33" s="103"/>
      <c r="K33" s="103"/>
      <c r="L33" s="104"/>
      <c r="M33" s="111"/>
      <c r="N33" s="112"/>
      <c r="O33" s="112"/>
      <c r="P33" s="112"/>
      <c r="Q33" s="112"/>
      <c r="R33" s="112"/>
      <c r="S33" s="112"/>
      <c r="T33" s="112"/>
      <c r="U33" s="112"/>
      <c r="V33" s="112"/>
      <c r="W33" s="113"/>
      <c r="X33" s="120"/>
      <c r="Y33" s="121"/>
      <c r="Z33" s="121"/>
      <c r="AA33" s="121"/>
      <c r="AB33" s="121"/>
      <c r="AC33" s="121"/>
      <c r="AD33" s="121"/>
      <c r="AE33" s="121"/>
      <c r="AF33" s="121"/>
      <c r="AG33" s="121"/>
      <c r="AH33" s="121"/>
      <c r="AI33" s="121"/>
      <c r="AJ33" s="122"/>
      <c r="AK33" s="108" t="s">
        <v>212</v>
      </c>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10"/>
      <c r="BH33" s="117"/>
      <c r="BI33" s="118"/>
      <c r="BJ33" s="118"/>
      <c r="BK33" s="118"/>
      <c r="BL33" s="118"/>
      <c r="BM33" s="118"/>
      <c r="BN33" s="118"/>
      <c r="BO33" s="118"/>
      <c r="BP33" s="118"/>
      <c r="BQ33" s="118"/>
      <c r="BR33" s="118"/>
      <c r="BS33" s="118"/>
      <c r="BT33" s="118"/>
      <c r="BU33" s="118"/>
      <c r="BV33" s="119"/>
      <c r="BW33" s="126"/>
      <c r="BX33" s="127"/>
      <c r="BY33" s="127"/>
      <c r="BZ33" s="127"/>
      <c r="CA33" s="127"/>
      <c r="CB33" s="130"/>
      <c r="CC33" s="130"/>
      <c r="CD33" s="130"/>
      <c r="CE33" s="130"/>
      <c r="CF33" s="131"/>
      <c r="CG33" s="143" t="s">
        <v>162</v>
      </c>
      <c r="CH33" s="144"/>
      <c r="CI33" s="144"/>
      <c r="CJ33" s="144"/>
      <c r="CK33" s="144"/>
      <c r="CL33" s="144"/>
      <c r="CM33" s="144"/>
      <c r="CN33" s="144"/>
      <c r="CO33" s="144"/>
      <c r="CP33" s="144"/>
      <c r="CQ33" s="144"/>
      <c r="CR33" s="144"/>
      <c r="CS33" s="144"/>
      <c r="CT33" s="144"/>
      <c r="CU33" s="144"/>
      <c r="CV33" s="145"/>
      <c r="DD33" s="40"/>
      <c r="DE33" s="40"/>
      <c r="DF33" s="40"/>
      <c r="DG33" s="40"/>
      <c r="DH33" s="40"/>
      <c r="DI33" s="40"/>
      <c r="DJ33" s="40"/>
      <c r="DK33" s="14"/>
      <c r="DN33" s="11">
        <v>11</v>
      </c>
      <c r="DO33" s="9">
        <v>10</v>
      </c>
      <c r="DP33" s="11">
        <v>11</v>
      </c>
    </row>
    <row r="34" spans="5:120" ht="8.1" customHeight="1" x14ac:dyDescent="0.15">
      <c r="E34" s="148"/>
      <c r="F34" s="149"/>
      <c r="G34" s="102"/>
      <c r="H34" s="103"/>
      <c r="I34" s="103"/>
      <c r="J34" s="103"/>
      <c r="K34" s="103"/>
      <c r="L34" s="104"/>
      <c r="M34" s="111"/>
      <c r="N34" s="112"/>
      <c r="O34" s="112"/>
      <c r="P34" s="112"/>
      <c r="Q34" s="112"/>
      <c r="R34" s="112"/>
      <c r="S34" s="112"/>
      <c r="T34" s="112"/>
      <c r="U34" s="112"/>
      <c r="V34" s="112"/>
      <c r="W34" s="113"/>
      <c r="X34" s="120"/>
      <c r="Y34" s="121"/>
      <c r="Z34" s="121"/>
      <c r="AA34" s="121"/>
      <c r="AB34" s="121"/>
      <c r="AC34" s="121"/>
      <c r="AD34" s="121"/>
      <c r="AE34" s="121"/>
      <c r="AF34" s="121"/>
      <c r="AG34" s="121"/>
      <c r="AH34" s="121"/>
      <c r="AI34" s="121"/>
      <c r="AJ34" s="122"/>
      <c r="AK34" s="111"/>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3"/>
      <c r="BH34" s="120"/>
      <c r="BI34" s="121"/>
      <c r="BJ34" s="121"/>
      <c r="BK34" s="121"/>
      <c r="BL34" s="121"/>
      <c r="BM34" s="121"/>
      <c r="BN34" s="121"/>
      <c r="BO34" s="121"/>
      <c r="BP34" s="121"/>
      <c r="BQ34" s="121"/>
      <c r="BR34" s="121"/>
      <c r="BS34" s="121"/>
      <c r="BT34" s="121"/>
      <c r="BU34" s="121"/>
      <c r="BV34" s="122"/>
      <c r="BW34" s="126"/>
      <c r="BX34" s="127"/>
      <c r="BY34" s="127"/>
      <c r="BZ34" s="127"/>
      <c r="CA34" s="127"/>
      <c r="CB34" s="130"/>
      <c r="CC34" s="130"/>
      <c r="CD34" s="130"/>
      <c r="CE34" s="130"/>
      <c r="CF34" s="131"/>
      <c r="CG34" s="111"/>
      <c r="CH34" s="112"/>
      <c r="CI34" s="112"/>
      <c r="CJ34" s="112"/>
      <c r="CK34" s="112"/>
      <c r="CL34" s="112"/>
      <c r="CM34" s="112"/>
      <c r="CN34" s="112"/>
      <c r="CO34" s="112"/>
      <c r="CP34" s="112"/>
      <c r="CQ34" s="112"/>
      <c r="CR34" s="112"/>
      <c r="CS34" s="112"/>
      <c r="CT34" s="112"/>
      <c r="CU34" s="112"/>
      <c r="CV34" s="113"/>
      <c r="DD34" s="4"/>
      <c r="DE34" s="4"/>
      <c r="DF34" s="12"/>
      <c r="DG34" s="4"/>
      <c r="DK34" s="4"/>
      <c r="DN34" s="11">
        <v>12</v>
      </c>
      <c r="DO34" s="11">
        <v>11</v>
      </c>
      <c r="DP34" s="11">
        <v>12</v>
      </c>
    </row>
    <row r="35" spans="5:120" ht="8.1" customHeight="1" x14ac:dyDescent="0.15">
      <c r="E35" s="148"/>
      <c r="F35" s="149"/>
      <c r="G35" s="102"/>
      <c r="H35" s="103"/>
      <c r="I35" s="103"/>
      <c r="J35" s="103"/>
      <c r="K35" s="103"/>
      <c r="L35" s="104"/>
      <c r="M35" s="152"/>
      <c r="N35" s="153"/>
      <c r="O35" s="153"/>
      <c r="P35" s="153"/>
      <c r="Q35" s="153"/>
      <c r="R35" s="153"/>
      <c r="S35" s="153"/>
      <c r="T35" s="153"/>
      <c r="U35" s="153"/>
      <c r="V35" s="153"/>
      <c r="W35" s="154"/>
      <c r="X35" s="155"/>
      <c r="Y35" s="156"/>
      <c r="Z35" s="156"/>
      <c r="AA35" s="156"/>
      <c r="AB35" s="156"/>
      <c r="AC35" s="156"/>
      <c r="AD35" s="156"/>
      <c r="AE35" s="156"/>
      <c r="AF35" s="156"/>
      <c r="AG35" s="156"/>
      <c r="AH35" s="156"/>
      <c r="AI35" s="156"/>
      <c r="AJ35" s="157"/>
      <c r="AK35" s="152"/>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4"/>
      <c r="BH35" s="155"/>
      <c r="BI35" s="156"/>
      <c r="BJ35" s="156"/>
      <c r="BK35" s="156"/>
      <c r="BL35" s="156"/>
      <c r="BM35" s="156"/>
      <c r="BN35" s="156"/>
      <c r="BO35" s="156"/>
      <c r="BP35" s="156"/>
      <c r="BQ35" s="156"/>
      <c r="BR35" s="156"/>
      <c r="BS35" s="156"/>
      <c r="BT35" s="156"/>
      <c r="BU35" s="156"/>
      <c r="BV35" s="157"/>
      <c r="BW35" s="126"/>
      <c r="BX35" s="127"/>
      <c r="BY35" s="127"/>
      <c r="BZ35" s="127"/>
      <c r="CA35" s="127"/>
      <c r="CB35" s="130"/>
      <c r="CC35" s="130"/>
      <c r="CD35" s="130"/>
      <c r="CE35" s="130"/>
      <c r="CF35" s="131"/>
      <c r="CG35" s="114"/>
      <c r="CH35" s="115"/>
      <c r="CI35" s="115"/>
      <c r="CJ35" s="115"/>
      <c r="CK35" s="115"/>
      <c r="CL35" s="115"/>
      <c r="CM35" s="115"/>
      <c r="CN35" s="115"/>
      <c r="CO35" s="115"/>
      <c r="CP35" s="115"/>
      <c r="CQ35" s="115"/>
      <c r="CR35" s="115"/>
      <c r="CS35" s="115"/>
      <c r="CT35" s="115"/>
      <c r="CU35" s="115"/>
      <c r="CV35" s="116"/>
      <c r="DD35" s="4"/>
      <c r="DE35" s="4"/>
      <c r="DF35" s="12"/>
      <c r="DG35" s="4"/>
      <c r="DK35" s="4"/>
      <c r="DN35" s="11">
        <v>13</v>
      </c>
      <c r="DO35" s="9">
        <v>12</v>
      </c>
      <c r="DP35" s="11">
        <v>13</v>
      </c>
    </row>
    <row r="36" spans="5:120" ht="8.1" customHeight="1" x14ac:dyDescent="0.15">
      <c r="E36" s="148"/>
      <c r="F36" s="149"/>
      <c r="G36" s="102"/>
      <c r="H36" s="103"/>
      <c r="I36" s="103"/>
      <c r="J36" s="103"/>
      <c r="K36" s="103"/>
      <c r="L36" s="104"/>
      <c r="M36" s="207" t="s">
        <v>191</v>
      </c>
      <c r="N36" s="207"/>
      <c r="O36" s="207"/>
      <c r="P36" s="207"/>
      <c r="Q36" s="207"/>
      <c r="R36" s="207"/>
      <c r="S36" s="207"/>
      <c r="T36" s="207"/>
      <c r="U36" s="207"/>
      <c r="V36" s="207"/>
      <c r="W36" s="207"/>
      <c r="X36" s="383" t="s">
        <v>39</v>
      </c>
      <c r="Y36" s="383"/>
      <c r="Z36" s="383"/>
      <c r="AA36" s="383"/>
      <c r="AB36" s="383"/>
      <c r="AC36" s="383"/>
      <c r="AD36" s="383"/>
      <c r="AE36" s="383"/>
      <c r="AF36" s="383"/>
      <c r="AG36" s="383"/>
      <c r="AH36" s="383"/>
      <c r="AI36" s="383"/>
      <c r="AJ36" s="383"/>
      <c r="AK36" s="108" t="s">
        <v>211</v>
      </c>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10"/>
      <c r="BH36" s="117"/>
      <c r="BI36" s="118"/>
      <c r="BJ36" s="118"/>
      <c r="BK36" s="118"/>
      <c r="BL36" s="118"/>
      <c r="BM36" s="118"/>
      <c r="BN36" s="118"/>
      <c r="BO36" s="118"/>
      <c r="BP36" s="118"/>
      <c r="BQ36" s="118"/>
      <c r="BR36" s="118"/>
      <c r="BS36" s="118"/>
      <c r="BT36" s="118"/>
      <c r="BU36" s="118"/>
      <c r="BV36" s="119"/>
      <c r="BW36" s="126"/>
      <c r="BX36" s="127"/>
      <c r="BY36" s="127"/>
      <c r="BZ36" s="127"/>
      <c r="CA36" s="127"/>
      <c r="CB36" s="130"/>
      <c r="CC36" s="130"/>
      <c r="CD36" s="130"/>
      <c r="CE36" s="130"/>
      <c r="CF36" s="131"/>
      <c r="CG36" s="143" t="s">
        <v>162</v>
      </c>
      <c r="CH36" s="144"/>
      <c r="CI36" s="144"/>
      <c r="CJ36" s="144"/>
      <c r="CK36" s="144"/>
      <c r="CL36" s="144"/>
      <c r="CM36" s="144"/>
      <c r="CN36" s="144"/>
      <c r="CO36" s="144"/>
      <c r="CP36" s="144"/>
      <c r="CQ36" s="144"/>
      <c r="CR36" s="144"/>
      <c r="CS36" s="144"/>
      <c r="CT36" s="144"/>
      <c r="CU36" s="144"/>
      <c r="CV36" s="145"/>
      <c r="DD36" s="18"/>
      <c r="DE36" s="19" t="s">
        <v>264</v>
      </c>
      <c r="DF36" s="19" t="s">
        <v>265</v>
      </c>
      <c r="DG36" s="19" t="s">
        <v>266</v>
      </c>
      <c r="DH36" s="12"/>
      <c r="DI36" s="11" t="s">
        <v>262</v>
      </c>
      <c r="DJ36" s="11" t="s">
        <v>263</v>
      </c>
      <c r="DK36" s="4"/>
      <c r="DN36" s="11">
        <v>14</v>
      </c>
      <c r="DO36" s="9"/>
      <c r="DP36" s="11">
        <v>14</v>
      </c>
    </row>
    <row r="37" spans="5:120" ht="8.1" customHeight="1" x14ac:dyDescent="0.15">
      <c r="E37" s="148"/>
      <c r="F37" s="149"/>
      <c r="G37" s="102"/>
      <c r="H37" s="103"/>
      <c r="I37" s="103"/>
      <c r="J37" s="103"/>
      <c r="K37" s="103"/>
      <c r="L37" s="104"/>
      <c r="M37" s="249"/>
      <c r="N37" s="249"/>
      <c r="O37" s="249"/>
      <c r="P37" s="249"/>
      <c r="Q37" s="249"/>
      <c r="R37" s="249"/>
      <c r="S37" s="249"/>
      <c r="T37" s="249"/>
      <c r="U37" s="249"/>
      <c r="V37" s="249"/>
      <c r="W37" s="249"/>
      <c r="X37" s="301"/>
      <c r="Y37" s="301"/>
      <c r="Z37" s="301"/>
      <c r="AA37" s="301"/>
      <c r="AB37" s="301"/>
      <c r="AC37" s="301"/>
      <c r="AD37" s="301"/>
      <c r="AE37" s="301"/>
      <c r="AF37" s="301"/>
      <c r="AG37" s="301"/>
      <c r="AH37" s="301"/>
      <c r="AI37" s="301"/>
      <c r="AJ37" s="301"/>
      <c r="AK37" s="111"/>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3"/>
      <c r="BH37" s="120"/>
      <c r="BI37" s="121"/>
      <c r="BJ37" s="121"/>
      <c r="BK37" s="121"/>
      <c r="BL37" s="121"/>
      <c r="BM37" s="121"/>
      <c r="BN37" s="121"/>
      <c r="BO37" s="121"/>
      <c r="BP37" s="121"/>
      <c r="BQ37" s="121"/>
      <c r="BR37" s="121"/>
      <c r="BS37" s="121"/>
      <c r="BT37" s="121"/>
      <c r="BU37" s="121"/>
      <c r="BV37" s="122"/>
      <c r="BW37" s="126"/>
      <c r="BX37" s="127"/>
      <c r="BY37" s="127"/>
      <c r="BZ37" s="127"/>
      <c r="CA37" s="127"/>
      <c r="CB37" s="130"/>
      <c r="CC37" s="130"/>
      <c r="CD37" s="130"/>
      <c r="CE37" s="130"/>
      <c r="CF37" s="131"/>
      <c r="CG37" s="111"/>
      <c r="CH37" s="112"/>
      <c r="CI37" s="112"/>
      <c r="CJ37" s="112"/>
      <c r="CK37" s="112"/>
      <c r="CL37" s="112"/>
      <c r="CM37" s="112"/>
      <c r="CN37" s="112"/>
      <c r="CO37" s="112"/>
      <c r="CP37" s="112"/>
      <c r="CQ37" s="112"/>
      <c r="CR37" s="112"/>
      <c r="CS37" s="112"/>
      <c r="CT37" s="112"/>
      <c r="CU37" s="112"/>
      <c r="CV37" s="113"/>
      <c r="DD37" s="18" t="s">
        <v>252</v>
      </c>
      <c r="DE37" s="18">
        <v>200</v>
      </c>
      <c r="DF37" s="18">
        <v>150</v>
      </c>
      <c r="DG37" s="18" t="s">
        <v>114</v>
      </c>
      <c r="DH37" s="4"/>
      <c r="DI37" s="11" t="s">
        <v>83</v>
      </c>
      <c r="DJ37" s="11" t="s">
        <v>94</v>
      </c>
      <c r="DK37" s="4"/>
      <c r="DN37" s="11">
        <v>15</v>
      </c>
      <c r="DO37" s="9"/>
      <c r="DP37" s="11">
        <v>15</v>
      </c>
    </row>
    <row r="38" spans="5:120" ht="8.1" customHeight="1" x14ac:dyDescent="0.15">
      <c r="E38" s="148"/>
      <c r="F38" s="149"/>
      <c r="G38" s="102"/>
      <c r="H38" s="103"/>
      <c r="I38" s="103"/>
      <c r="J38" s="103"/>
      <c r="K38" s="103"/>
      <c r="L38" s="104"/>
      <c r="M38" s="382"/>
      <c r="N38" s="382"/>
      <c r="O38" s="382"/>
      <c r="P38" s="382"/>
      <c r="Q38" s="382"/>
      <c r="R38" s="382"/>
      <c r="S38" s="382"/>
      <c r="T38" s="382"/>
      <c r="U38" s="382"/>
      <c r="V38" s="382"/>
      <c r="W38" s="382"/>
      <c r="X38" s="384"/>
      <c r="Y38" s="384"/>
      <c r="Z38" s="384"/>
      <c r="AA38" s="384"/>
      <c r="AB38" s="384"/>
      <c r="AC38" s="384"/>
      <c r="AD38" s="384"/>
      <c r="AE38" s="384"/>
      <c r="AF38" s="384"/>
      <c r="AG38" s="384"/>
      <c r="AH38" s="384"/>
      <c r="AI38" s="384"/>
      <c r="AJ38" s="384"/>
      <c r="AK38" s="152"/>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4"/>
      <c r="BH38" s="155"/>
      <c r="BI38" s="156"/>
      <c r="BJ38" s="156"/>
      <c r="BK38" s="156"/>
      <c r="BL38" s="156"/>
      <c r="BM38" s="156"/>
      <c r="BN38" s="156"/>
      <c r="BO38" s="156"/>
      <c r="BP38" s="156"/>
      <c r="BQ38" s="156"/>
      <c r="BR38" s="156"/>
      <c r="BS38" s="156"/>
      <c r="BT38" s="156"/>
      <c r="BU38" s="156"/>
      <c r="BV38" s="157"/>
      <c r="BW38" s="126"/>
      <c r="BX38" s="127"/>
      <c r="BY38" s="127"/>
      <c r="BZ38" s="127"/>
      <c r="CA38" s="127"/>
      <c r="CB38" s="130"/>
      <c r="CC38" s="130"/>
      <c r="CD38" s="130"/>
      <c r="CE38" s="130"/>
      <c r="CF38" s="131"/>
      <c r="CG38" s="114"/>
      <c r="CH38" s="115"/>
      <c r="CI38" s="115"/>
      <c r="CJ38" s="115"/>
      <c r="CK38" s="115"/>
      <c r="CL38" s="115"/>
      <c r="CM38" s="115"/>
      <c r="CN38" s="115"/>
      <c r="CO38" s="115"/>
      <c r="CP38" s="115"/>
      <c r="CQ38" s="115"/>
      <c r="CR38" s="115"/>
      <c r="CS38" s="115"/>
      <c r="CT38" s="115"/>
      <c r="CU38" s="115"/>
      <c r="CV38" s="116"/>
      <c r="DD38" s="18" t="s">
        <v>253</v>
      </c>
      <c r="DE38" s="18">
        <v>200</v>
      </c>
      <c r="DF38" s="18">
        <v>150</v>
      </c>
      <c r="DG38" s="18" t="s">
        <v>114</v>
      </c>
      <c r="DH38" s="4"/>
      <c r="DI38" s="11" t="s">
        <v>84</v>
      </c>
      <c r="DJ38" s="11" t="s">
        <v>104</v>
      </c>
      <c r="DK38" s="4"/>
      <c r="DN38" s="11">
        <v>16</v>
      </c>
      <c r="DO38" s="9"/>
      <c r="DP38" s="11">
        <v>16</v>
      </c>
    </row>
    <row r="39" spans="5:120" ht="8.1" customHeight="1" x14ac:dyDescent="0.15">
      <c r="E39" s="148"/>
      <c r="F39" s="149"/>
      <c r="G39" s="102"/>
      <c r="H39" s="103"/>
      <c r="I39" s="103"/>
      <c r="J39" s="103"/>
      <c r="K39" s="103"/>
      <c r="L39" s="104"/>
      <c r="M39" s="298" t="s">
        <v>188</v>
      </c>
      <c r="N39" s="298"/>
      <c r="O39" s="298"/>
      <c r="P39" s="298"/>
      <c r="Q39" s="298"/>
      <c r="R39" s="298"/>
      <c r="S39" s="298"/>
      <c r="T39" s="298"/>
      <c r="U39" s="298"/>
      <c r="V39" s="298"/>
      <c r="W39" s="298"/>
      <c r="X39" s="300" t="s">
        <v>39</v>
      </c>
      <c r="Y39" s="300"/>
      <c r="Z39" s="300"/>
      <c r="AA39" s="300"/>
      <c r="AB39" s="300"/>
      <c r="AC39" s="300"/>
      <c r="AD39" s="300"/>
      <c r="AE39" s="300"/>
      <c r="AF39" s="300"/>
      <c r="AG39" s="300"/>
      <c r="AH39" s="300"/>
      <c r="AI39" s="300"/>
      <c r="AJ39" s="300"/>
      <c r="AK39" s="298" t="s">
        <v>170</v>
      </c>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117"/>
      <c r="BI39" s="118"/>
      <c r="BJ39" s="118"/>
      <c r="BK39" s="118"/>
      <c r="BL39" s="118"/>
      <c r="BM39" s="118"/>
      <c r="BN39" s="118"/>
      <c r="BO39" s="118"/>
      <c r="BP39" s="118"/>
      <c r="BQ39" s="118"/>
      <c r="BR39" s="118"/>
      <c r="BS39" s="118"/>
      <c r="BT39" s="118"/>
      <c r="BU39" s="118"/>
      <c r="BV39" s="119"/>
      <c r="BW39" s="126"/>
      <c r="BX39" s="127"/>
      <c r="BY39" s="127"/>
      <c r="BZ39" s="127"/>
      <c r="CA39" s="127"/>
      <c r="CB39" s="127"/>
      <c r="CC39" s="127"/>
      <c r="CD39" s="127"/>
      <c r="CE39" s="127"/>
      <c r="CF39" s="189"/>
      <c r="CG39" s="143" t="s">
        <v>162</v>
      </c>
      <c r="CH39" s="144"/>
      <c r="CI39" s="144"/>
      <c r="CJ39" s="144"/>
      <c r="CK39" s="144"/>
      <c r="CL39" s="144"/>
      <c r="CM39" s="144"/>
      <c r="CN39" s="144"/>
      <c r="CO39" s="144"/>
      <c r="CP39" s="144"/>
      <c r="CQ39" s="144"/>
      <c r="CR39" s="144"/>
      <c r="CS39" s="144"/>
      <c r="CT39" s="144"/>
      <c r="CU39" s="144"/>
      <c r="CV39" s="145"/>
      <c r="DD39" s="18" t="s">
        <v>254</v>
      </c>
      <c r="DE39" s="18">
        <v>200</v>
      </c>
      <c r="DF39" s="18">
        <v>150</v>
      </c>
      <c r="DG39" s="18" t="s">
        <v>114</v>
      </c>
      <c r="DH39" s="4"/>
      <c r="DI39" s="11" t="s">
        <v>85</v>
      </c>
      <c r="DJ39" s="11" t="s">
        <v>95</v>
      </c>
      <c r="DK39" s="4"/>
      <c r="DN39" s="11">
        <v>17</v>
      </c>
      <c r="DO39" s="9"/>
      <c r="DP39" s="11">
        <v>17</v>
      </c>
    </row>
    <row r="40" spans="5:120" ht="8.1" customHeight="1" x14ac:dyDescent="0.15">
      <c r="E40" s="148"/>
      <c r="F40" s="149"/>
      <c r="G40" s="102"/>
      <c r="H40" s="103"/>
      <c r="I40" s="103"/>
      <c r="J40" s="103"/>
      <c r="K40" s="103"/>
      <c r="L40" s="104"/>
      <c r="M40" s="249"/>
      <c r="N40" s="249"/>
      <c r="O40" s="249"/>
      <c r="P40" s="249"/>
      <c r="Q40" s="249"/>
      <c r="R40" s="249"/>
      <c r="S40" s="249"/>
      <c r="T40" s="249"/>
      <c r="U40" s="249"/>
      <c r="V40" s="249"/>
      <c r="W40" s="249"/>
      <c r="X40" s="301"/>
      <c r="Y40" s="301"/>
      <c r="Z40" s="301"/>
      <c r="AA40" s="301"/>
      <c r="AB40" s="301"/>
      <c r="AC40" s="301"/>
      <c r="AD40" s="301"/>
      <c r="AE40" s="301"/>
      <c r="AF40" s="301"/>
      <c r="AG40" s="301"/>
      <c r="AH40" s="301"/>
      <c r="AI40" s="301"/>
      <c r="AJ40" s="301"/>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120"/>
      <c r="BI40" s="121"/>
      <c r="BJ40" s="121"/>
      <c r="BK40" s="121"/>
      <c r="BL40" s="121"/>
      <c r="BM40" s="121"/>
      <c r="BN40" s="121"/>
      <c r="BO40" s="121"/>
      <c r="BP40" s="121"/>
      <c r="BQ40" s="121"/>
      <c r="BR40" s="121"/>
      <c r="BS40" s="121"/>
      <c r="BT40" s="121"/>
      <c r="BU40" s="121"/>
      <c r="BV40" s="122"/>
      <c r="BW40" s="126"/>
      <c r="BX40" s="127"/>
      <c r="BY40" s="127"/>
      <c r="BZ40" s="127"/>
      <c r="CA40" s="127"/>
      <c r="CB40" s="127"/>
      <c r="CC40" s="127"/>
      <c r="CD40" s="127"/>
      <c r="CE40" s="127"/>
      <c r="CF40" s="189"/>
      <c r="CG40" s="111"/>
      <c r="CH40" s="112"/>
      <c r="CI40" s="112"/>
      <c r="CJ40" s="112"/>
      <c r="CK40" s="112"/>
      <c r="CL40" s="112"/>
      <c r="CM40" s="112"/>
      <c r="CN40" s="112"/>
      <c r="CO40" s="112"/>
      <c r="CP40" s="112"/>
      <c r="CQ40" s="112"/>
      <c r="CR40" s="112"/>
      <c r="CS40" s="112"/>
      <c r="CT40" s="112"/>
      <c r="CU40" s="112"/>
      <c r="CV40" s="113"/>
      <c r="DD40" s="18" t="s">
        <v>137</v>
      </c>
      <c r="DE40" s="18">
        <v>400</v>
      </c>
      <c r="DF40" s="18">
        <v>300</v>
      </c>
      <c r="DG40" s="18" t="s">
        <v>114</v>
      </c>
      <c r="DH40" s="4"/>
      <c r="DI40" s="11" t="s">
        <v>86</v>
      </c>
      <c r="DJ40" s="11" t="s">
        <v>96</v>
      </c>
      <c r="DK40" s="4"/>
      <c r="DN40" s="11">
        <v>18</v>
      </c>
      <c r="DO40" s="9"/>
      <c r="DP40" s="11">
        <v>18</v>
      </c>
    </row>
    <row r="41" spans="5:120" ht="8.1" customHeight="1" x14ac:dyDescent="0.15">
      <c r="E41" s="148"/>
      <c r="F41" s="149"/>
      <c r="G41" s="102"/>
      <c r="H41" s="103"/>
      <c r="I41" s="103"/>
      <c r="J41" s="103"/>
      <c r="K41" s="103"/>
      <c r="L41" s="104"/>
      <c r="M41" s="249"/>
      <c r="N41" s="249"/>
      <c r="O41" s="249"/>
      <c r="P41" s="249"/>
      <c r="Q41" s="249"/>
      <c r="R41" s="249"/>
      <c r="S41" s="249"/>
      <c r="T41" s="249"/>
      <c r="U41" s="249"/>
      <c r="V41" s="249"/>
      <c r="W41" s="249"/>
      <c r="X41" s="301"/>
      <c r="Y41" s="301"/>
      <c r="Z41" s="301"/>
      <c r="AA41" s="301"/>
      <c r="AB41" s="301"/>
      <c r="AC41" s="301"/>
      <c r="AD41" s="301"/>
      <c r="AE41" s="301"/>
      <c r="AF41" s="301"/>
      <c r="AG41" s="301"/>
      <c r="AH41" s="301"/>
      <c r="AI41" s="301"/>
      <c r="AJ41" s="301"/>
      <c r="AK41" s="298" t="s">
        <v>40</v>
      </c>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120"/>
      <c r="BI41" s="121"/>
      <c r="BJ41" s="121"/>
      <c r="BK41" s="121"/>
      <c r="BL41" s="121"/>
      <c r="BM41" s="121"/>
      <c r="BN41" s="121"/>
      <c r="BO41" s="121"/>
      <c r="BP41" s="121"/>
      <c r="BQ41" s="121"/>
      <c r="BR41" s="121"/>
      <c r="BS41" s="121"/>
      <c r="BT41" s="121"/>
      <c r="BU41" s="121"/>
      <c r="BV41" s="122"/>
      <c r="BW41" s="126"/>
      <c r="BX41" s="127"/>
      <c r="BY41" s="127"/>
      <c r="BZ41" s="127"/>
      <c r="CA41" s="127"/>
      <c r="CB41" s="127"/>
      <c r="CC41" s="127"/>
      <c r="CD41" s="127"/>
      <c r="CE41" s="127"/>
      <c r="CF41" s="189"/>
      <c r="CG41" s="111"/>
      <c r="CH41" s="112"/>
      <c r="CI41" s="112"/>
      <c r="CJ41" s="112"/>
      <c r="CK41" s="112"/>
      <c r="CL41" s="112"/>
      <c r="CM41" s="112"/>
      <c r="CN41" s="112"/>
      <c r="CO41" s="112"/>
      <c r="CP41" s="112"/>
      <c r="CQ41" s="112"/>
      <c r="CR41" s="112"/>
      <c r="CS41" s="112"/>
      <c r="CT41" s="112"/>
      <c r="CU41" s="112"/>
      <c r="CV41" s="113"/>
      <c r="DD41" s="18" t="s">
        <v>255</v>
      </c>
      <c r="DE41" s="18">
        <v>300</v>
      </c>
      <c r="DF41" s="18">
        <v>250</v>
      </c>
      <c r="DG41" s="18">
        <v>250</v>
      </c>
      <c r="DH41" s="12"/>
      <c r="DI41" s="11" t="s">
        <v>87</v>
      </c>
      <c r="DJ41" s="11" t="s">
        <v>97</v>
      </c>
      <c r="DK41" s="4"/>
      <c r="DN41" s="11">
        <v>19</v>
      </c>
      <c r="DO41" s="9"/>
      <c r="DP41" s="11">
        <v>19</v>
      </c>
    </row>
    <row r="42" spans="5:120" ht="8.1" customHeight="1" x14ac:dyDescent="0.15">
      <c r="E42" s="148"/>
      <c r="F42" s="149"/>
      <c r="G42" s="102"/>
      <c r="H42" s="103"/>
      <c r="I42" s="103"/>
      <c r="J42" s="103"/>
      <c r="K42" s="103"/>
      <c r="L42" s="104"/>
      <c r="M42" s="382"/>
      <c r="N42" s="382"/>
      <c r="O42" s="382"/>
      <c r="P42" s="382"/>
      <c r="Q42" s="382"/>
      <c r="R42" s="382"/>
      <c r="S42" s="382"/>
      <c r="T42" s="382"/>
      <c r="U42" s="382"/>
      <c r="V42" s="382"/>
      <c r="W42" s="382"/>
      <c r="X42" s="302"/>
      <c r="Y42" s="302"/>
      <c r="Z42" s="302"/>
      <c r="AA42" s="302"/>
      <c r="AB42" s="302"/>
      <c r="AC42" s="302"/>
      <c r="AD42" s="302"/>
      <c r="AE42" s="302"/>
      <c r="AF42" s="302"/>
      <c r="AG42" s="302"/>
      <c r="AH42" s="302"/>
      <c r="AI42" s="302"/>
      <c r="AJ42" s="302"/>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155"/>
      <c r="BI42" s="156"/>
      <c r="BJ42" s="156"/>
      <c r="BK42" s="156"/>
      <c r="BL42" s="156"/>
      <c r="BM42" s="156"/>
      <c r="BN42" s="156"/>
      <c r="BO42" s="156"/>
      <c r="BP42" s="156"/>
      <c r="BQ42" s="156"/>
      <c r="BR42" s="156"/>
      <c r="BS42" s="156"/>
      <c r="BT42" s="156"/>
      <c r="BU42" s="156"/>
      <c r="BV42" s="157"/>
      <c r="BW42" s="126"/>
      <c r="BX42" s="127"/>
      <c r="BY42" s="127"/>
      <c r="BZ42" s="127"/>
      <c r="CA42" s="127"/>
      <c r="CB42" s="127"/>
      <c r="CC42" s="127"/>
      <c r="CD42" s="127"/>
      <c r="CE42" s="127"/>
      <c r="CF42" s="189"/>
      <c r="CG42" s="114"/>
      <c r="CH42" s="115"/>
      <c r="CI42" s="115"/>
      <c r="CJ42" s="115"/>
      <c r="CK42" s="115"/>
      <c r="CL42" s="115"/>
      <c r="CM42" s="115"/>
      <c r="CN42" s="115"/>
      <c r="CO42" s="115"/>
      <c r="CP42" s="115"/>
      <c r="CQ42" s="115"/>
      <c r="CR42" s="115"/>
      <c r="CS42" s="115"/>
      <c r="CT42" s="115"/>
      <c r="CU42" s="115"/>
      <c r="CV42" s="116"/>
      <c r="DD42" s="18" t="s">
        <v>110</v>
      </c>
      <c r="DE42" s="18">
        <v>200</v>
      </c>
      <c r="DF42" s="18">
        <v>150</v>
      </c>
      <c r="DG42" s="18" t="s">
        <v>114</v>
      </c>
      <c r="DH42" s="4"/>
      <c r="DI42" s="11" t="s">
        <v>88</v>
      </c>
      <c r="DJ42" s="11" t="s">
        <v>98</v>
      </c>
      <c r="DK42" s="4"/>
      <c r="DN42" s="11">
        <v>20</v>
      </c>
      <c r="DO42" s="9"/>
      <c r="DP42" s="11">
        <v>20</v>
      </c>
    </row>
    <row r="43" spans="5:120" ht="8.1" customHeight="1" x14ac:dyDescent="0.15">
      <c r="E43" s="148"/>
      <c r="F43" s="149"/>
      <c r="G43" s="102"/>
      <c r="H43" s="103"/>
      <c r="I43" s="103"/>
      <c r="J43" s="103"/>
      <c r="K43" s="103"/>
      <c r="L43" s="104"/>
      <c r="M43" s="111" t="s">
        <v>36</v>
      </c>
      <c r="N43" s="112"/>
      <c r="O43" s="112"/>
      <c r="P43" s="112"/>
      <c r="Q43" s="112"/>
      <c r="R43" s="112"/>
      <c r="S43" s="112"/>
      <c r="T43" s="112"/>
      <c r="U43" s="112"/>
      <c r="V43" s="112"/>
      <c r="W43" s="113"/>
      <c r="X43" s="108" t="s">
        <v>203</v>
      </c>
      <c r="Y43" s="109"/>
      <c r="Z43" s="109"/>
      <c r="AA43" s="109"/>
      <c r="AB43" s="109"/>
      <c r="AC43" s="109"/>
      <c r="AD43" s="109"/>
      <c r="AE43" s="109"/>
      <c r="AF43" s="109"/>
      <c r="AG43" s="109"/>
      <c r="AH43" s="109"/>
      <c r="AI43" s="109"/>
      <c r="AJ43" s="110"/>
      <c r="AK43" s="108" t="s">
        <v>37</v>
      </c>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10"/>
      <c r="BH43" s="120"/>
      <c r="BI43" s="121"/>
      <c r="BJ43" s="121"/>
      <c r="BK43" s="121"/>
      <c r="BL43" s="121"/>
      <c r="BM43" s="121"/>
      <c r="BN43" s="121"/>
      <c r="BO43" s="121"/>
      <c r="BP43" s="121"/>
      <c r="BQ43" s="121"/>
      <c r="BR43" s="121"/>
      <c r="BS43" s="121"/>
      <c r="BT43" s="121"/>
      <c r="BU43" s="121"/>
      <c r="BV43" s="122"/>
      <c r="BW43" s="126"/>
      <c r="BX43" s="127"/>
      <c r="BY43" s="127"/>
      <c r="BZ43" s="127"/>
      <c r="CA43" s="127"/>
      <c r="CB43" s="130"/>
      <c r="CC43" s="130"/>
      <c r="CD43" s="130"/>
      <c r="CE43" s="130"/>
      <c r="CF43" s="131"/>
      <c r="CG43" s="143" t="s">
        <v>162</v>
      </c>
      <c r="CH43" s="144"/>
      <c r="CI43" s="144"/>
      <c r="CJ43" s="144"/>
      <c r="CK43" s="144"/>
      <c r="CL43" s="144"/>
      <c r="CM43" s="144"/>
      <c r="CN43" s="144"/>
      <c r="CO43" s="144"/>
      <c r="CP43" s="144"/>
      <c r="CQ43" s="144"/>
      <c r="CR43" s="144"/>
      <c r="CS43" s="144"/>
      <c r="CT43" s="144"/>
      <c r="CU43" s="144"/>
      <c r="CV43" s="145"/>
      <c r="DD43" s="18" t="s">
        <v>256</v>
      </c>
      <c r="DE43" s="18">
        <v>200</v>
      </c>
      <c r="DF43" s="18">
        <v>150</v>
      </c>
      <c r="DG43" s="18" t="s">
        <v>114</v>
      </c>
      <c r="DH43" s="4"/>
      <c r="DI43" s="11" t="s">
        <v>89</v>
      </c>
      <c r="DJ43" s="11" t="s">
        <v>99</v>
      </c>
      <c r="DN43" s="11">
        <v>21</v>
      </c>
      <c r="DO43" s="9"/>
      <c r="DP43" s="11">
        <v>21</v>
      </c>
    </row>
    <row r="44" spans="5:120" ht="8.1" customHeight="1" x14ac:dyDescent="0.15">
      <c r="E44" s="148"/>
      <c r="F44" s="149"/>
      <c r="G44" s="102"/>
      <c r="H44" s="103"/>
      <c r="I44" s="103"/>
      <c r="J44" s="103"/>
      <c r="K44" s="103"/>
      <c r="L44" s="104"/>
      <c r="M44" s="111"/>
      <c r="N44" s="112"/>
      <c r="O44" s="112"/>
      <c r="P44" s="112"/>
      <c r="Q44" s="112"/>
      <c r="R44" s="112"/>
      <c r="S44" s="112"/>
      <c r="T44" s="112"/>
      <c r="U44" s="112"/>
      <c r="V44" s="112"/>
      <c r="W44" s="113"/>
      <c r="X44" s="111"/>
      <c r="Y44" s="112"/>
      <c r="Z44" s="112"/>
      <c r="AA44" s="112"/>
      <c r="AB44" s="112"/>
      <c r="AC44" s="112"/>
      <c r="AD44" s="112"/>
      <c r="AE44" s="112"/>
      <c r="AF44" s="112"/>
      <c r="AG44" s="112"/>
      <c r="AH44" s="112"/>
      <c r="AI44" s="112"/>
      <c r="AJ44" s="113"/>
      <c r="AK44" s="111"/>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3"/>
      <c r="BH44" s="120"/>
      <c r="BI44" s="121"/>
      <c r="BJ44" s="121"/>
      <c r="BK44" s="121"/>
      <c r="BL44" s="121"/>
      <c r="BM44" s="121"/>
      <c r="BN44" s="121"/>
      <c r="BO44" s="121"/>
      <c r="BP44" s="121"/>
      <c r="BQ44" s="121"/>
      <c r="BR44" s="121"/>
      <c r="BS44" s="121"/>
      <c r="BT44" s="121"/>
      <c r="BU44" s="121"/>
      <c r="BV44" s="122"/>
      <c r="BW44" s="126"/>
      <c r="BX44" s="127"/>
      <c r="BY44" s="127"/>
      <c r="BZ44" s="127"/>
      <c r="CA44" s="127"/>
      <c r="CB44" s="130"/>
      <c r="CC44" s="130"/>
      <c r="CD44" s="130"/>
      <c r="CE44" s="130"/>
      <c r="CF44" s="131"/>
      <c r="CG44" s="111"/>
      <c r="CH44" s="112"/>
      <c r="CI44" s="112"/>
      <c r="CJ44" s="112"/>
      <c r="CK44" s="112"/>
      <c r="CL44" s="112"/>
      <c r="CM44" s="112"/>
      <c r="CN44" s="112"/>
      <c r="CO44" s="112"/>
      <c r="CP44" s="112"/>
      <c r="CQ44" s="112"/>
      <c r="CR44" s="112"/>
      <c r="CS44" s="112"/>
      <c r="CT44" s="112"/>
      <c r="CU44" s="112"/>
      <c r="CV44" s="113"/>
      <c r="DD44" s="18" t="s">
        <v>257</v>
      </c>
      <c r="DE44" s="18">
        <v>200</v>
      </c>
      <c r="DF44" s="18">
        <v>150</v>
      </c>
      <c r="DG44" s="18" t="s">
        <v>114</v>
      </c>
      <c r="DH44" s="4"/>
      <c r="DI44" s="11" t="s">
        <v>90</v>
      </c>
      <c r="DJ44" s="11" t="s">
        <v>100</v>
      </c>
      <c r="DN44" s="11">
        <v>22</v>
      </c>
      <c r="DO44" s="9"/>
      <c r="DP44" s="11">
        <v>22</v>
      </c>
    </row>
    <row r="45" spans="5:120" ht="8.1" customHeight="1" x14ac:dyDescent="0.15">
      <c r="E45" s="148"/>
      <c r="F45" s="149"/>
      <c r="G45" s="102"/>
      <c r="H45" s="103"/>
      <c r="I45" s="103"/>
      <c r="J45" s="103"/>
      <c r="K45" s="103"/>
      <c r="L45" s="104"/>
      <c r="M45" s="111"/>
      <c r="N45" s="112"/>
      <c r="O45" s="112"/>
      <c r="P45" s="112"/>
      <c r="Q45" s="112"/>
      <c r="R45" s="112"/>
      <c r="S45" s="112"/>
      <c r="T45" s="112"/>
      <c r="U45" s="112"/>
      <c r="V45" s="112"/>
      <c r="W45" s="113"/>
      <c r="X45" s="111"/>
      <c r="Y45" s="112"/>
      <c r="Z45" s="112"/>
      <c r="AA45" s="112"/>
      <c r="AB45" s="112"/>
      <c r="AC45" s="112"/>
      <c r="AD45" s="112"/>
      <c r="AE45" s="112"/>
      <c r="AF45" s="112"/>
      <c r="AG45" s="112"/>
      <c r="AH45" s="112"/>
      <c r="AI45" s="112"/>
      <c r="AJ45" s="113"/>
      <c r="AK45" s="111"/>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3"/>
      <c r="BH45" s="120"/>
      <c r="BI45" s="121"/>
      <c r="BJ45" s="121"/>
      <c r="BK45" s="121"/>
      <c r="BL45" s="121"/>
      <c r="BM45" s="121"/>
      <c r="BN45" s="121"/>
      <c r="BO45" s="121"/>
      <c r="BP45" s="121"/>
      <c r="BQ45" s="121"/>
      <c r="BR45" s="121"/>
      <c r="BS45" s="121"/>
      <c r="BT45" s="121"/>
      <c r="BU45" s="121"/>
      <c r="BV45" s="122"/>
      <c r="BW45" s="126"/>
      <c r="BX45" s="127"/>
      <c r="BY45" s="127"/>
      <c r="BZ45" s="127"/>
      <c r="CA45" s="127"/>
      <c r="CB45" s="130"/>
      <c r="CC45" s="130"/>
      <c r="CD45" s="130"/>
      <c r="CE45" s="130"/>
      <c r="CF45" s="131"/>
      <c r="CG45" s="111"/>
      <c r="CH45" s="112"/>
      <c r="CI45" s="112"/>
      <c r="CJ45" s="112"/>
      <c r="CK45" s="112"/>
      <c r="CL45" s="112"/>
      <c r="CM45" s="112"/>
      <c r="CN45" s="112"/>
      <c r="CO45" s="112"/>
      <c r="CP45" s="112"/>
      <c r="CQ45" s="112"/>
      <c r="CR45" s="112"/>
      <c r="CS45" s="112"/>
      <c r="CT45" s="112"/>
      <c r="CU45" s="112"/>
      <c r="CV45" s="113"/>
      <c r="DD45" s="18" t="s">
        <v>258</v>
      </c>
      <c r="DE45" s="18">
        <v>300</v>
      </c>
      <c r="DF45" s="18">
        <v>250</v>
      </c>
      <c r="DG45" s="18">
        <v>250</v>
      </c>
      <c r="DH45" s="4"/>
      <c r="DI45" s="11" t="s">
        <v>91</v>
      </c>
      <c r="DJ45" s="11" t="s">
        <v>101</v>
      </c>
      <c r="DN45" s="11">
        <v>23</v>
      </c>
      <c r="DO45" s="9"/>
      <c r="DP45" s="11">
        <v>23</v>
      </c>
    </row>
    <row r="46" spans="5:120" ht="8.1" customHeight="1" x14ac:dyDescent="0.15">
      <c r="E46" s="148"/>
      <c r="F46" s="149"/>
      <c r="G46" s="102"/>
      <c r="H46" s="103"/>
      <c r="I46" s="103"/>
      <c r="J46" s="103"/>
      <c r="K46" s="103"/>
      <c r="L46" s="104"/>
      <c r="M46" s="111"/>
      <c r="N46" s="112"/>
      <c r="O46" s="112"/>
      <c r="P46" s="112"/>
      <c r="Q46" s="112"/>
      <c r="R46" s="112"/>
      <c r="S46" s="112"/>
      <c r="T46" s="112"/>
      <c r="U46" s="112"/>
      <c r="V46" s="112"/>
      <c r="W46" s="113"/>
      <c r="X46" s="111"/>
      <c r="Y46" s="112"/>
      <c r="Z46" s="112"/>
      <c r="AA46" s="112"/>
      <c r="AB46" s="112"/>
      <c r="AC46" s="112"/>
      <c r="AD46" s="112"/>
      <c r="AE46" s="112"/>
      <c r="AF46" s="112"/>
      <c r="AG46" s="112"/>
      <c r="AH46" s="112"/>
      <c r="AI46" s="112"/>
      <c r="AJ46" s="113"/>
      <c r="AK46" s="111"/>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3"/>
      <c r="BH46" s="120"/>
      <c r="BI46" s="121"/>
      <c r="BJ46" s="121"/>
      <c r="BK46" s="121"/>
      <c r="BL46" s="121"/>
      <c r="BM46" s="121"/>
      <c r="BN46" s="121"/>
      <c r="BO46" s="121"/>
      <c r="BP46" s="121"/>
      <c r="BQ46" s="121"/>
      <c r="BR46" s="121"/>
      <c r="BS46" s="121"/>
      <c r="BT46" s="121"/>
      <c r="BU46" s="121"/>
      <c r="BV46" s="122"/>
      <c r="BW46" s="126"/>
      <c r="BX46" s="127"/>
      <c r="BY46" s="127"/>
      <c r="BZ46" s="127"/>
      <c r="CA46" s="127"/>
      <c r="CB46" s="130"/>
      <c r="CC46" s="130"/>
      <c r="CD46" s="130"/>
      <c r="CE46" s="130"/>
      <c r="CF46" s="131"/>
      <c r="CG46" s="111"/>
      <c r="CH46" s="112"/>
      <c r="CI46" s="112"/>
      <c r="CJ46" s="112"/>
      <c r="CK46" s="112"/>
      <c r="CL46" s="112"/>
      <c r="CM46" s="112"/>
      <c r="CN46" s="112"/>
      <c r="CO46" s="112"/>
      <c r="CP46" s="112"/>
      <c r="CQ46" s="112"/>
      <c r="CR46" s="112"/>
      <c r="CS46" s="112"/>
      <c r="CT46" s="112"/>
      <c r="CU46" s="112"/>
      <c r="CV46" s="113"/>
      <c r="DD46" s="18" t="s">
        <v>259</v>
      </c>
      <c r="DE46" s="20">
        <v>300</v>
      </c>
      <c r="DF46" s="20">
        <v>250</v>
      </c>
      <c r="DG46" s="18">
        <v>250</v>
      </c>
      <c r="DH46" s="4"/>
      <c r="DI46" s="11" t="s">
        <v>92</v>
      </c>
      <c r="DJ46" s="11" t="s">
        <v>102</v>
      </c>
      <c r="DN46" s="11">
        <v>24</v>
      </c>
      <c r="DO46" s="9"/>
      <c r="DP46" s="11">
        <v>24</v>
      </c>
    </row>
    <row r="47" spans="5:120" ht="8.1" customHeight="1" x14ac:dyDescent="0.15">
      <c r="E47" s="148"/>
      <c r="F47" s="149"/>
      <c r="G47" s="102"/>
      <c r="H47" s="103"/>
      <c r="I47" s="103"/>
      <c r="J47" s="103"/>
      <c r="K47" s="103"/>
      <c r="L47" s="104"/>
      <c r="M47" s="152"/>
      <c r="N47" s="153"/>
      <c r="O47" s="153"/>
      <c r="P47" s="153"/>
      <c r="Q47" s="153"/>
      <c r="R47" s="153"/>
      <c r="S47" s="153"/>
      <c r="T47" s="153"/>
      <c r="U47" s="153"/>
      <c r="V47" s="153"/>
      <c r="W47" s="154"/>
      <c r="X47" s="152"/>
      <c r="Y47" s="153"/>
      <c r="Z47" s="153"/>
      <c r="AA47" s="153"/>
      <c r="AB47" s="153"/>
      <c r="AC47" s="153"/>
      <c r="AD47" s="153"/>
      <c r="AE47" s="153"/>
      <c r="AF47" s="153"/>
      <c r="AG47" s="153"/>
      <c r="AH47" s="153"/>
      <c r="AI47" s="153"/>
      <c r="AJ47" s="154"/>
      <c r="AK47" s="152"/>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4"/>
      <c r="BH47" s="120"/>
      <c r="BI47" s="121"/>
      <c r="BJ47" s="121"/>
      <c r="BK47" s="121"/>
      <c r="BL47" s="121"/>
      <c r="BM47" s="121"/>
      <c r="BN47" s="121"/>
      <c r="BO47" s="121"/>
      <c r="BP47" s="121"/>
      <c r="BQ47" s="121"/>
      <c r="BR47" s="121"/>
      <c r="BS47" s="121"/>
      <c r="BT47" s="121"/>
      <c r="BU47" s="121"/>
      <c r="BV47" s="122"/>
      <c r="BW47" s="126"/>
      <c r="BX47" s="127"/>
      <c r="BY47" s="127"/>
      <c r="BZ47" s="127"/>
      <c r="CA47" s="127"/>
      <c r="CB47" s="130"/>
      <c r="CC47" s="130"/>
      <c r="CD47" s="130"/>
      <c r="CE47" s="130"/>
      <c r="CF47" s="131"/>
      <c r="CG47" s="114"/>
      <c r="CH47" s="115"/>
      <c r="CI47" s="115"/>
      <c r="CJ47" s="115"/>
      <c r="CK47" s="115"/>
      <c r="CL47" s="115"/>
      <c r="CM47" s="115"/>
      <c r="CN47" s="115"/>
      <c r="CO47" s="115"/>
      <c r="CP47" s="115"/>
      <c r="CQ47" s="115"/>
      <c r="CR47" s="115"/>
      <c r="CS47" s="115"/>
      <c r="CT47" s="115"/>
      <c r="CU47" s="115"/>
      <c r="CV47" s="116"/>
      <c r="DH47" s="4"/>
      <c r="DI47" s="11" t="s">
        <v>93</v>
      </c>
      <c r="DJ47" s="11" t="s">
        <v>103</v>
      </c>
      <c r="DN47" s="11">
        <v>25</v>
      </c>
      <c r="DO47" s="9"/>
      <c r="DP47" s="11">
        <v>25</v>
      </c>
    </row>
    <row r="48" spans="5:120" ht="8.1" customHeight="1" x14ac:dyDescent="0.15">
      <c r="E48" s="148"/>
      <c r="F48" s="149"/>
      <c r="G48" s="102"/>
      <c r="H48" s="103"/>
      <c r="I48" s="103"/>
      <c r="J48" s="103"/>
      <c r="K48" s="103"/>
      <c r="L48" s="104"/>
      <c r="M48" s="111" t="s">
        <v>190</v>
      </c>
      <c r="N48" s="112"/>
      <c r="O48" s="112"/>
      <c r="P48" s="112"/>
      <c r="Q48" s="112"/>
      <c r="R48" s="112"/>
      <c r="S48" s="112"/>
      <c r="T48" s="112"/>
      <c r="U48" s="112"/>
      <c r="V48" s="112"/>
      <c r="W48" s="113"/>
      <c r="X48" s="108" t="s">
        <v>210</v>
      </c>
      <c r="Y48" s="109"/>
      <c r="Z48" s="109"/>
      <c r="AA48" s="109"/>
      <c r="AB48" s="109"/>
      <c r="AC48" s="109"/>
      <c r="AD48" s="109"/>
      <c r="AE48" s="109"/>
      <c r="AF48" s="109"/>
      <c r="AG48" s="109"/>
      <c r="AH48" s="109"/>
      <c r="AI48" s="109"/>
      <c r="AJ48" s="110"/>
      <c r="AK48" s="111" t="s">
        <v>208</v>
      </c>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3"/>
      <c r="BH48" s="117"/>
      <c r="BI48" s="118"/>
      <c r="BJ48" s="118"/>
      <c r="BK48" s="118"/>
      <c r="BL48" s="118"/>
      <c r="BM48" s="118"/>
      <c r="BN48" s="118"/>
      <c r="BO48" s="118"/>
      <c r="BP48" s="118"/>
      <c r="BQ48" s="118"/>
      <c r="BR48" s="118"/>
      <c r="BS48" s="118"/>
      <c r="BT48" s="118"/>
      <c r="BU48" s="118"/>
      <c r="BV48" s="119"/>
      <c r="BW48" s="126"/>
      <c r="BX48" s="127"/>
      <c r="BY48" s="127"/>
      <c r="BZ48" s="127"/>
      <c r="CA48" s="127"/>
      <c r="CB48" s="130"/>
      <c r="CC48" s="130"/>
      <c r="CD48" s="130"/>
      <c r="CE48" s="130"/>
      <c r="CF48" s="131"/>
      <c r="CG48" s="143" t="s">
        <v>162</v>
      </c>
      <c r="CH48" s="144"/>
      <c r="CI48" s="144"/>
      <c r="CJ48" s="144"/>
      <c r="CK48" s="144"/>
      <c r="CL48" s="144"/>
      <c r="CM48" s="144"/>
      <c r="CN48" s="144"/>
      <c r="CO48" s="144"/>
      <c r="CP48" s="144"/>
      <c r="CQ48" s="144"/>
      <c r="CR48" s="144"/>
      <c r="CS48" s="144"/>
      <c r="CT48" s="144"/>
      <c r="CU48" s="144"/>
      <c r="CV48" s="145"/>
      <c r="DD48" s="11" t="s">
        <v>121</v>
      </c>
      <c r="DE48" s="11" t="s">
        <v>122</v>
      </c>
      <c r="DF48" s="11" t="s">
        <v>123</v>
      </c>
      <c r="DG48" s="11" t="s">
        <v>124</v>
      </c>
      <c r="DH48" s="4"/>
      <c r="DI48" s="11"/>
      <c r="DJ48" s="9"/>
      <c r="DN48" s="11">
        <v>26</v>
      </c>
      <c r="DO48" s="9"/>
      <c r="DP48" s="11">
        <v>26</v>
      </c>
    </row>
    <row r="49" spans="5:120" ht="8.1" customHeight="1" x14ac:dyDescent="0.15">
      <c r="E49" s="148"/>
      <c r="F49" s="149"/>
      <c r="G49" s="102"/>
      <c r="H49" s="103"/>
      <c r="I49" s="103"/>
      <c r="J49" s="103"/>
      <c r="K49" s="103"/>
      <c r="L49" s="104"/>
      <c r="M49" s="111"/>
      <c r="N49" s="112"/>
      <c r="O49" s="112"/>
      <c r="P49" s="112"/>
      <c r="Q49" s="112"/>
      <c r="R49" s="112"/>
      <c r="S49" s="112"/>
      <c r="T49" s="112"/>
      <c r="U49" s="112"/>
      <c r="V49" s="112"/>
      <c r="W49" s="113"/>
      <c r="X49" s="111"/>
      <c r="Y49" s="112"/>
      <c r="Z49" s="112"/>
      <c r="AA49" s="112"/>
      <c r="AB49" s="112"/>
      <c r="AC49" s="112"/>
      <c r="AD49" s="112"/>
      <c r="AE49" s="112"/>
      <c r="AF49" s="112"/>
      <c r="AG49" s="112"/>
      <c r="AH49" s="112"/>
      <c r="AI49" s="112"/>
      <c r="AJ49" s="113"/>
      <c r="AK49" s="111"/>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3"/>
      <c r="BH49" s="120"/>
      <c r="BI49" s="121"/>
      <c r="BJ49" s="121"/>
      <c r="BK49" s="121"/>
      <c r="BL49" s="121"/>
      <c r="BM49" s="121"/>
      <c r="BN49" s="121"/>
      <c r="BO49" s="121"/>
      <c r="BP49" s="121"/>
      <c r="BQ49" s="121"/>
      <c r="BR49" s="121"/>
      <c r="BS49" s="121"/>
      <c r="BT49" s="121"/>
      <c r="BU49" s="121"/>
      <c r="BV49" s="122"/>
      <c r="BW49" s="126"/>
      <c r="BX49" s="127"/>
      <c r="BY49" s="127"/>
      <c r="BZ49" s="127"/>
      <c r="CA49" s="127"/>
      <c r="CB49" s="130"/>
      <c r="CC49" s="130"/>
      <c r="CD49" s="130"/>
      <c r="CE49" s="130"/>
      <c r="CF49" s="131"/>
      <c r="CG49" s="111"/>
      <c r="CH49" s="112"/>
      <c r="CI49" s="112"/>
      <c r="CJ49" s="112"/>
      <c r="CK49" s="112"/>
      <c r="CL49" s="112"/>
      <c r="CM49" s="112"/>
      <c r="CN49" s="112"/>
      <c r="CO49" s="112"/>
      <c r="CP49" s="112"/>
      <c r="CQ49" s="112"/>
      <c r="CR49" s="112"/>
      <c r="CS49" s="112"/>
      <c r="CT49" s="112"/>
      <c r="CU49" s="112"/>
      <c r="CV49" s="113"/>
      <c r="DD49" s="11" t="s">
        <v>72</v>
      </c>
      <c r="DE49" s="11" t="s">
        <v>182</v>
      </c>
      <c r="DF49" s="9" t="str">
        <f>IF(BR82="","",IF(BR82&lt;=15,"〇","×"))</f>
        <v/>
      </c>
      <c r="DG49" s="9" t="str">
        <f>DF49</f>
        <v/>
      </c>
      <c r="DN49" s="11">
        <v>27</v>
      </c>
      <c r="DO49" s="9"/>
      <c r="DP49" s="11">
        <v>27</v>
      </c>
    </row>
    <row r="50" spans="5:120" ht="8.1" customHeight="1" x14ac:dyDescent="0.15">
      <c r="E50" s="148"/>
      <c r="F50" s="149"/>
      <c r="G50" s="102"/>
      <c r="H50" s="103"/>
      <c r="I50" s="103"/>
      <c r="J50" s="103"/>
      <c r="K50" s="103"/>
      <c r="L50" s="104"/>
      <c r="M50" s="152"/>
      <c r="N50" s="153"/>
      <c r="O50" s="153"/>
      <c r="P50" s="153"/>
      <c r="Q50" s="153"/>
      <c r="R50" s="153"/>
      <c r="S50" s="153"/>
      <c r="T50" s="153"/>
      <c r="U50" s="153"/>
      <c r="V50" s="153"/>
      <c r="W50" s="154"/>
      <c r="X50" s="152"/>
      <c r="Y50" s="153"/>
      <c r="Z50" s="153"/>
      <c r="AA50" s="153"/>
      <c r="AB50" s="153"/>
      <c r="AC50" s="153"/>
      <c r="AD50" s="153"/>
      <c r="AE50" s="153"/>
      <c r="AF50" s="153"/>
      <c r="AG50" s="153"/>
      <c r="AH50" s="153"/>
      <c r="AI50" s="153"/>
      <c r="AJ50" s="154"/>
      <c r="AK50" s="111"/>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3"/>
      <c r="BH50" s="155"/>
      <c r="BI50" s="156"/>
      <c r="BJ50" s="156"/>
      <c r="BK50" s="156"/>
      <c r="BL50" s="156"/>
      <c r="BM50" s="156"/>
      <c r="BN50" s="156"/>
      <c r="BO50" s="156"/>
      <c r="BP50" s="156"/>
      <c r="BQ50" s="156"/>
      <c r="BR50" s="156"/>
      <c r="BS50" s="156"/>
      <c r="BT50" s="156"/>
      <c r="BU50" s="156"/>
      <c r="BV50" s="157"/>
      <c r="BW50" s="126"/>
      <c r="BX50" s="127"/>
      <c r="BY50" s="127"/>
      <c r="BZ50" s="127"/>
      <c r="CA50" s="127"/>
      <c r="CB50" s="130"/>
      <c r="CC50" s="130"/>
      <c r="CD50" s="130"/>
      <c r="CE50" s="130"/>
      <c r="CF50" s="131"/>
      <c r="CG50" s="114"/>
      <c r="CH50" s="115"/>
      <c r="CI50" s="115"/>
      <c r="CJ50" s="115"/>
      <c r="CK50" s="115"/>
      <c r="CL50" s="115"/>
      <c r="CM50" s="115"/>
      <c r="CN50" s="115"/>
      <c r="CO50" s="115"/>
      <c r="CP50" s="115"/>
      <c r="CQ50" s="115"/>
      <c r="CR50" s="115"/>
      <c r="CS50" s="115"/>
      <c r="CT50" s="115"/>
      <c r="CU50" s="115"/>
      <c r="CV50" s="116"/>
      <c r="DD50" s="11" t="s">
        <v>73</v>
      </c>
      <c r="DE50" s="11" t="s">
        <v>182</v>
      </c>
      <c r="DF50" s="9" t="str">
        <f>IF(BR84="","",IF(BR84&lt;=15,"〇","×"))</f>
        <v/>
      </c>
      <c r="DG50" s="9" t="str">
        <f>DF50</f>
        <v/>
      </c>
      <c r="DN50" s="11">
        <v>28</v>
      </c>
      <c r="DO50" s="9"/>
      <c r="DP50" s="11">
        <v>28</v>
      </c>
    </row>
    <row r="51" spans="5:120" ht="8.1" customHeight="1" x14ac:dyDescent="0.15">
      <c r="E51" s="148"/>
      <c r="F51" s="149"/>
      <c r="G51" s="102"/>
      <c r="H51" s="103"/>
      <c r="I51" s="103"/>
      <c r="J51" s="103"/>
      <c r="K51" s="103"/>
      <c r="L51" s="104"/>
      <c r="M51" s="111" t="s">
        <v>189</v>
      </c>
      <c r="N51" s="112"/>
      <c r="O51" s="112"/>
      <c r="P51" s="112"/>
      <c r="Q51" s="112"/>
      <c r="R51" s="112"/>
      <c r="S51" s="112"/>
      <c r="T51" s="112"/>
      <c r="U51" s="112"/>
      <c r="V51" s="112"/>
      <c r="W51" s="113"/>
      <c r="X51" s="108" t="s">
        <v>209</v>
      </c>
      <c r="Y51" s="109"/>
      <c r="Z51" s="109"/>
      <c r="AA51" s="109"/>
      <c r="AB51" s="109"/>
      <c r="AC51" s="109"/>
      <c r="AD51" s="109"/>
      <c r="AE51" s="109"/>
      <c r="AF51" s="109"/>
      <c r="AG51" s="109"/>
      <c r="AH51" s="109"/>
      <c r="AI51" s="109"/>
      <c r="AJ51" s="110"/>
      <c r="AK51" s="108" t="s">
        <v>207</v>
      </c>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10"/>
      <c r="BH51" s="76"/>
      <c r="BI51" s="77"/>
      <c r="BJ51" s="77"/>
      <c r="BK51" s="77"/>
      <c r="BL51" s="77"/>
      <c r="BM51" s="77"/>
      <c r="BN51" s="77"/>
      <c r="BO51" s="77"/>
      <c r="BP51" s="77"/>
      <c r="BQ51" s="77"/>
      <c r="BR51" s="77"/>
      <c r="BS51" s="77"/>
      <c r="BT51" s="77"/>
      <c r="BU51" s="77"/>
      <c r="BV51" s="78"/>
      <c r="BW51" s="126"/>
      <c r="BX51" s="127"/>
      <c r="BY51" s="127"/>
      <c r="BZ51" s="127"/>
      <c r="CA51" s="127"/>
      <c r="CB51" s="130"/>
      <c r="CC51" s="130"/>
      <c r="CD51" s="130"/>
      <c r="CE51" s="130"/>
      <c r="CF51" s="131"/>
      <c r="CG51" s="143" t="s">
        <v>162</v>
      </c>
      <c r="CH51" s="144"/>
      <c r="CI51" s="144"/>
      <c r="CJ51" s="144"/>
      <c r="CK51" s="144"/>
      <c r="CL51" s="144"/>
      <c r="CM51" s="144"/>
      <c r="CN51" s="144"/>
      <c r="CO51" s="144"/>
      <c r="CP51" s="144"/>
      <c r="CQ51" s="144"/>
      <c r="CR51" s="144"/>
      <c r="CS51" s="144"/>
      <c r="CT51" s="144"/>
      <c r="CU51" s="144"/>
      <c r="CV51" s="145"/>
      <c r="DD51" s="11" t="s">
        <v>125</v>
      </c>
      <c r="DE51" s="11" t="s">
        <v>182</v>
      </c>
      <c r="DF51" s="9" t="str">
        <f>IF(BR86="","",IF(BR86&lt;=15,"〇","×"))</f>
        <v/>
      </c>
      <c r="DG51" s="9" t="str">
        <f>DF51</f>
        <v/>
      </c>
      <c r="DI51" s="9"/>
      <c r="DJ51" s="9"/>
      <c r="DN51" s="11">
        <v>29</v>
      </c>
      <c r="DO51" s="9"/>
      <c r="DP51" s="11">
        <v>29</v>
      </c>
    </row>
    <row r="52" spans="5:120" ht="8.1" customHeight="1" x14ac:dyDescent="0.15">
      <c r="E52" s="148"/>
      <c r="F52" s="149"/>
      <c r="G52" s="102"/>
      <c r="H52" s="103"/>
      <c r="I52" s="103"/>
      <c r="J52" s="103"/>
      <c r="K52" s="103"/>
      <c r="L52" s="104"/>
      <c r="M52" s="111"/>
      <c r="N52" s="112"/>
      <c r="O52" s="112"/>
      <c r="P52" s="112"/>
      <c r="Q52" s="112"/>
      <c r="R52" s="112"/>
      <c r="S52" s="112"/>
      <c r="T52" s="112"/>
      <c r="U52" s="112"/>
      <c r="V52" s="112"/>
      <c r="W52" s="113"/>
      <c r="X52" s="111"/>
      <c r="Y52" s="112"/>
      <c r="Z52" s="112"/>
      <c r="AA52" s="112"/>
      <c r="AB52" s="112"/>
      <c r="AC52" s="112"/>
      <c r="AD52" s="112"/>
      <c r="AE52" s="112"/>
      <c r="AF52" s="112"/>
      <c r="AG52" s="112"/>
      <c r="AH52" s="112"/>
      <c r="AI52" s="112"/>
      <c r="AJ52" s="113"/>
      <c r="AK52" s="111"/>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3"/>
      <c r="BH52" s="57"/>
      <c r="BI52" s="55"/>
      <c r="BJ52" s="55"/>
      <c r="BK52" s="55"/>
      <c r="BL52" s="55"/>
      <c r="BM52" s="55"/>
      <c r="BN52" s="55"/>
      <c r="BO52" s="55"/>
      <c r="BP52" s="55"/>
      <c r="BQ52" s="55"/>
      <c r="BR52" s="55"/>
      <c r="BS52" s="55"/>
      <c r="BT52" s="55"/>
      <c r="BU52" s="55"/>
      <c r="BV52" s="58"/>
      <c r="BW52" s="126"/>
      <c r="BX52" s="127"/>
      <c r="BY52" s="127"/>
      <c r="BZ52" s="127"/>
      <c r="CA52" s="127"/>
      <c r="CB52" s="130"/>
      <c r="CC52" s="130"/>
      <c r="CD52" s="130"/>
      <c r="CE52" s="130"/>
      <c r="CF52" s="131"/>
      <c r="CG52" s="111"/>
      <c r="CH52" s="112"/>
      <c r="CI52" s="112"/>
      <c r="CJ52" s="112"/>
      <c r="CK52" s="112"/>
      <c r="CL52" s="112"/>
      <c r="CM52" s="112"/>
      <c r="CN52" s="112"/>
      <c r="CO52" s="112"/>
      <c r="CP52" s="112"/>
      <c r="CQ52" s="112"/>
      <c r="CR52" s="112"/>
      <c r="CS52" s="112"/>
      <c r="CT52" s="112"/>
      <c r="CU52" s="112"/>
      <c r="CV52" s="113"/>
      <c r="DD52" s="11" t="s">
        <v>74</v>
      </c>
      <c r="DE52" s="11" t="s">
        <v>182</v>
      </c>
      <c r="DF52" s="9" t="str">
        <f>IF(BR88="","",IF(BR88&lt;=15,"〇","×"))</f>
        <v/>
      </c>
      <c r="DG52" s="9" t="str">
        <f>DF52</f>
        <v/>
      </c>
      <c r="DI52" s="9"/>
      <c r="DJ52" s="9"/>
      <c r="DN52" s="11">
        <v>30</v>
      </c>
      <c r="DO52" s="9"/>
      <c r="DP52" s="11">
        <v>30</v>
      </c>
    </row>
    <row r="53" spans="5:120" ht="8.1" customHeight="1" x14ac:dyDescent="0.15">
      <c r="E53" s="148"/>
      <c r="F53" s="149"/>
      <c r="G53" s="102"/>
      <c r="H53" s="103"/>
      <c r="I53" s="103"/>
      <c r="J53" s="103"/>
      <c r="K53" s="103"/>
      <c r="L53" s="104"/>
      <c r="M53" s="111"/>
      <c r="N53" s="112"/>
      <c r="O53" s="112"/>
      <c r="P53" s="112"/>
      <c r="Q53" s="112"/>
      <c r="R53" s="112"/>
      <c r="S53" s="112"/>
      <c r="T53" s="112"/>
      <c r="U53" s="112"/>
      <c r="V53" s="112"/>
      <c r="W53" s="113"/>
      <c r="X53" s="111"/>
      <c r="Y53" s="112"/>
      <c r="Z53" s="112"/>
      <c r="AA53" s="112"/>
      <c r="AB53" s="112"/>
      <c r="AC53" s="112"/>
      <c r="AD53" s="112"/>
      <c r="AE53" s="112"/>
      <c r="AF53" s="112"/>
      <c r="AG53" s="112"/>
      <c r="AH53" s="112"/>
      <c r="AI53" s="112"/>
      <c r="AJ53" s="113"/>
      <c r="AK53" s="111"/>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3"/>
      <c r="BH53" s="57"/>
      <c r="BI53" s="55"/>
      <c r="BJ53" s="55"/>
      <c r="BK53" s="55"/>
      <c r="BL53" s="55"/>
      <c r="BM53" s="55"/>
      <c r="BN53" s="55"/>
      <c r="BO53" s="55"/>
      <c r="BP53" s="55"/>
      <c r="BQ53" s="55"/>
      <c r="BR53" s="55"/>
      <c r="BS53" s="55"/>
      <c r="BT53" s="55"/>
      <c r="BU53" s="55"/>
      <c r="BV53" s="58"/>
      <c r="BW53" s="126"/>
      <c r="BX53" s="127"/>
      <c r="BY53" s="127"/>
      <c r="BZ53" s="127"/>
      <c r="CA53" s="127"/>
      <c r="CB53" s="130"/>
      <c r="CC53" s="130"/>
      <c r="CD53" s="130"/>
      <c r="CE53" s="130"/>
      <c r="CF53" s="131"/>
      <c r="CG53" s="111"/>
      <c r="CH53" s="112"/>
      <c r="CI53" s="112"/>
      <c r="CJ53" s="112"/>
      <c r="CK53" s="112"/>
      <c r="CL53" s="112"/>
      <c r="CM53" s="112"/>
      <c r="CN53" s="112"/>
      <c r="CO53" s="112"/>
      <c r="CP53" s="112"/>
      <c r="CQ53" s="112"/>
      <c r="CR53" s="112"/>
      <c r="CS53" s="112"/>
      <c r="CT53" s="112"/>
      <c r="CU53" s="112"/>
      <c r="CV53" s="113"/>
      <c r="DD53" s="11" t="s">
        <v>126</v>
      </c>
      <c r="DE53" s="11" t="s">
        <v>182</v>
      </c>
      <c r="DF53" s="9" t="str">
        <f>IF(BR90="","",IF(BR90&lt;=15,"〇","×"))</f>
        <v/>
      </c>
      <c r="DG53" s="9" t="str">
        <f>DF53</f>
        <v/>
      </c>
      <c r="DI53" s="9"/>
      <c r="DJ53" s="9"/>
      <c r="DN53" s="11">
        <v>31</v>
      </c>
      <c r="DO53" s="9"/>
      <c r="DP53" s="11">
        <v>31</v>
      </c>
    </row>
    <row r="54" spans="5:120" ht="8.1" customHeight="1" x14ac:dyDescent="0.15">
      <c r="E54" s="148"/>
      <c r="F54" s="149"/>
      <c r="G54" s="102"/>
      <c r="H54" s="103"/>
      <c r="I54" s="103"/>
      <c r="J54" s="103"/>
      <c r="K54" s="103"/>
      <c r="L54" s="104"/>
      <c r="M54" s="111"/>
      <c r="N54" s="112"/>
      <c r="O54" s="112"/>
      <c r="P54" s="112"/>
      <c r="Q54" s="112"/>
      <c r="R54" s="112"/>
      <c r="S54" s="112"/>
      <c r="T54" s="112"/>
      <c r="U54" s="112"/>
      <c r="V54" s="112"/>
      <c r="W54" s="113"/>
      <c r="X54" s="111"/>
      <c r="Y54" s="112"/>
      <c r="Z54" s="112"/>
      <c r="AA54" s="112"/>
      <c r="AB54" s="112"/>
      <c r="AC54" s="112"/>
      <c r="AD54" s="112"/>
      <c r="AE54" s="112"/>
      <c r="AF54" s="112"/>
      <c r="AG54" s="112"/>
      <c r="AH54" s="112"/>
      <c r="AI54" s="112"/>
      <c r="AJ54" s="113"/>
      <c r="AK54" s="111"/>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3"/>
      <c r="BH54" s="57"/>
      <c r="BI54" s="55"/>
      <c r="BJ54" s="55"/>
      <c r="BK54" s="55"/>
      <c r="BL54" s="55"/>
      <c r="BM54" s="55"/>
      <c r="BN54" s="55"/>
      <c r="BO54" s="55"/>
      <c r="BP54" s="55"/>
      <c r="BQ54" s="55"/>
      <c r="BR54" s="55"/>
      <c r="BS54" s="55"/>
      <c r="BT54" s="55"/>
      <c r="BU54" s="55"/>
      <c r="BV54" s="58"/>
      <c r="BW54" s="126"/>
      <c r="BX54" s="127"/>
      <c r="BY54" s="127"/>
      <c r="BZ54" s="127"/>
      <c r="CA54" s="127"/>
      <c r="CB54" s="130"/>
      <c r="CC54" s="130"/>
      <c r="CD54" s="130"/>
      <c r="CE54" s="130"/>
      <c r="CF54" s="131"/>
      <c r="CG54" s="111"/>
      <c r="CH54" s="112"/>
      <c r="CI54" s="112"/>
      <c r="CJ54" s="112"/>
      <c r="CK54" s="112"/>
      <c r="CL54" s="112"/>
      <c r="CM54" s="112"/>
      <c r="CN54" s="112"/>
      <c r="CO54" s="112"/>
      <c r="CP54" s="112"/>
      <c r="CQ54" s="112"/>
      <c r="CR54" s="112"/>
      <c r="CS54" s="112"/>
      <c r="CT54" s="112"/>
      <c r="CU54" s="112"/>
      <c r="CV54" s="113"/>
      <c r="DN54" s="11">
        <v>32</v>
      </c>
      <c r="DO54" s="9"/>
      <c r="DP54" s="9"/>
    </row>
    <row r="55" spans="5:120" ht="8.1" customHeight="1" x14ac:dyDescent="0.15">
      <c r="E55" s="148"/>
      <c r="F55" s="149"/>
      <c r="G55" s="102"/>
      <c r="H55" s="103"/>
      <c r="I55" s="103"/>
      <c r="J55" s="103"/>
      <c r="K55" s="103"/>
      <c r="L55" s="104"/>
      <c r="M55" s="152"/>
      <c r="N55" s="153"/>
      <c r="O55" s="153"/>
      <c r="P55" s="153"/>
      <c r="Q55" s="153"/>
      <c r="R55" s="153"/>
      <c r="S55" s="153"/>
      <c r="T55" s="153"/>
      <c r="U55" s="153"/>
      <c r="V55" s="153"/>
      <c r="W55" s="154"/>
      <c r="X55" s="152"/>
      <c r="Y55" s="153"/>
      <c r="Z55" s="153"/>
      <c r="AA55" s="153"/>
      <c r="AB55" s="153"/>
      <c r="AC55" s="153"/>
      <c r="AD55" s="153"/>
      <c r="AE55" s="153"/>
      <c r="AF55" s="153"/>
      <c r="AG55" s="153"/>
      <c r="AH55" s="153"/>
      <c r="AI55" s="153"/>
      <c r="AJ55" s="154"/>
      <c r="AK55" s="152"/>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4"/>
      <c r="BH55" s="57"/>
      <c r="BI55" s="55"/>
      <c r="BJ55" s="55"/>
      <c r="BK55" s="55"/>
      <c r="BL55" s="55"/>
      <c r="BM55" s="55"/>
      <c r="BN55" s="55"/>
      <c r="BO55" s="55"/>
      <c r="BP55" s="55"/>
      <c r="BQ55" s="55"/>
      <c r="BR55" s="55"/>
      <c r="BS55" s="55"/>
      <c r="BT55" s="55"/>
      <c r="BU55" s="55"/>
      <c r="BV55" s="58"/>
      <c r="BW55" s="126"/>
      <c r="BX55" s="127"/>
      <c r="BY55" s="127"/>
      <c r="BZ55" s="127"/>
      <c r="CA55" s="127"/>
      <c r="CB55" s="130"/>
      <c r="CC55" s="130"/>
      <c r="CD55" s="130"/>
      <c r="CE55" s="130"/>
      <c r="CF55" s="131"/>
      <c r="CG55" s="114"/>
      <c r="CH55" s="115"/>
      <c r="CI55" s="115"/>
      <c r="CJ55" s="115"/>
      <c r="CK55" s="115"/>
      <c r="CL55" s="115"/>
      <c r="CM55" s="115"/>
      <c r="CN55" s="115"/>
      <c r="CO55" s="115"/>
      <c r="CP55" s="115"/>
      <c r="CQ55" s="115"/>
      <c r="CR55" s="115"/>
      <c r="CS55" s="115"/>
      <c r="CT55" s="115"/>
      <c r="CU55" s="115"/>
      <c r="CV55" s="116"/>
      <c r="DN55" s="11">
        <v>33</v>
      </c>
      <c r="DO55" s="9"/>
      <c r="DP55" s="9"/>
    </row>
    <row r="56" spans="5:120" ht="8.1" customHeight="1" x14ac:dyDescent="0.15">
      <c r="E56" s="148"/>
      <c r="F56" s="149"/>
      <c r="G56" s="102"/>
      <c r="H56" s="103"/>
      <c r="I56" s="103"/>
      <c r="J56" s="103"/>
      <c r="K56" s="103"/>
      <c r="L56" s="104"/>
      <c r="M56" s="111" t="s">
        <v>192</v>
      </c>
      <c r="N56" s="112"/>
      <c r="O56" s="112"/>
      <c r="P56" s="112"/>
      <c r="Q56" s="112"/>
      <c r="R56" s="112"/>
      <c r="S56" s="112"/>
      <c r="T56" s="112"/>
      <c r="U56" s="112"/>
      <c r="V56" s="112"/>
      <c r="W56" s="113"/>
      <c r="X56" s="108" t="s">
        <v>204</v>
      </c>
      <c r="Y56" s="109"/>
      <c r="Z56" s="109"/>
      <c r="AA56" s="109"/>
      <c r="AB56" s="109"/>
      <c r="AC56" s="109"/>
      <c r="AD56" s="109"/>
      <c r="AE56" s="109"/>
      <c r="AF56" s="109"/>
      <c r="AG56" s="109"/>
      <c r="AH56" s="109"/>
      <c r="AI56" s="109"/>
      <c r="AJ56" s="110"/>
      <c r="AK56" s="111" t="s">
        <v>206</v>
      </c>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3"/>
      <c r="BH56" s="117"/>
      <c r="BI56" s="118"/>
      <c r="BJ56" s="118"/>
      <c r="BK56" s="118"/>
      <c r="BL56" s="118"/>
      <c r="BM56" s="118"/>
      <c r="BN56" s="118"/>
      <c r="BO56" s="118"/>
      <c r="BP56" s="118"/>
      <c r="BQ56" s="118"/>
      <c r="BR56" s="118"/>
      <c r="BS56" s="118"/>
      <c r="BT56" s="118"/>
      <c r="BU56" s="118"/>
      <c r="BV56" s="119"/>
      <c r="BW56" s="126"/>
      <c r="BX56" s="127"/>
      <c r="BY56" s="127"/>
      <c r="BZ56" s="127"/>
      <c r="CA56" s="127"/>
      <c r="CB56" s="130"/>
      <c r="CC56" s="130"/>
      <c r="CD56" s="130"/>
      <c r="CE56" s="130"/>
      <c r="CF56" s="131"/>
      <c r="CG56" s="143" t="s">
        <v>162</v>
      </c>
      <c r="CH56" s="144"/>
      <c r="CI56" s="144"/>
      <c r="CJ56" s="144"/>
      <c r="CK56" s="144"/>
      <c r="CL56" s="144"/>
      <c r="CM56" s="144"/>
      <c r="CN56" s="144"/>
      <c r="CO56" s="144"/>
      <c r="CP56" s="144"/>
      <c r="CQ56" s="144"/>
      <c r="CR56" s="144"/>
      <c r="CS56" s="144"/>
      <c r="CT56" s="144"/>
      <c r="CU56" s="144"/>
      <c r="CV56" s="145"/>
      <c r="DD56" s="11"/>
      <c r="DE56" s="11" t="s">
        <v>146</v>
      </c>
      <c r="DF56" s="9"/>
      <c r="DN56" s="11">
        <v>34</v>
      </c>
      <c r="DO56" s="9"/>
      <c r="DP56" s="9"/>
    </row>
    <row r="57" spans="5:120" ht="8.1" customHeight="1" x14ac:dyDescent="0.15">
      <c r="E57" s="148"/>
      <c r="F57" s="149"/>
      <c r="G57" s="102"/>
      <c r="H57" s="103"/>
      <c r="I57" s="103"/>
      <c r="J57" s="103"/>
      <c r="K57" s="103"/>
      <c r="L57" s="104"/>
      <c r="M57" s="111"/>
      <c r="N57" s="112"/>
      <c r="O57" s="112"/>
      <c r="P57" s="112"/>
      <c r="Q57" s="112"/>
      <c r="R57" s="112"/>
      <c r="S57" s="112"/>
      <c r="T57" s="112"/>
      <c r="U57" s="112"/>
      <c r="V57" s="112"/>
      <c r="W57" s="113"/>
      <c r="X57" s="111"/>
      <c r="Y57" s="112"/>
      <c r="Z57" s="112"/>
      <c r="AA57" s="112"/>
      <c r="AB57" s="112"/>
      <c r="AC57" s="112"/>
      <c r="AD57" s="112"/>
      <c r="AE57" s="112"/>
      <c r="AF57" s="112"/>
      <c r="AG57" s="112"/>
      <c r="AH57" s="112"/>
      <c r="AI57" s="112"/>
      <c r="AJ57" s="113"/>
      <c r="AK57" s="111"/>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3"/>
      <c r="BH57" s="120"/>
      <c r="BI57" s="121"/>
      <c r="BJ57" s="121"/>
      <c r="BK57" s="121"/>
      <c r="BL57" s="121"/>
      <c r="BM57" s="121"/>
      <c r="BN57" s="121"/>
      <c r="BO57" s="121"/>
      <c r="BP57" s="121"/>
      <c r="BQ57" s="121"/>
      <c r="BR57" s="121"/>
      <c r="BS57" s="121"/>
      <c r="BT57" s="121"/>
      <c r="BU57" s="121"/>
      <c r="BV57" s="122"/>
      <c r="BW57" s="126"/>
      <c r="BX57" s="127"/>
      <c r="BY57" s="127"/>
      <c r="BZ57" s="127"/>
      <c r="CA57" s="127"/>
      <c r="CB57" s="130"/>
      <c r="CC57" s="130"/>
      <c r="CD57" s="130"/>
      <c r="CE57" s="130"/>
      <c r="CF57" s="131"/>
      <c r="CG57" s="111"/>
      <c r="CH57" s="112"/>
      <c r="CI57" s="112"/>
      <c r="CJ57" s="112"/>
      <c r="CK57" s="112"/>
      <c r="CL57" s="112"/>
      <c r="CM57" s="112"/>
      <c r="CN57" s="112"/>
      <c r="CO57" s="112"/>
      <c r="CP57" s="112"/>
      <c r="CQ57" s="112"/>
      <c r="CR57" s="112"/>
      <c r="CS57" s="112"/>
      <c r="CT57" s="112"/>
      <c r="CU57" s="112"/>
      <c r="CV57" s="113"/>
      <c r="DD57" s="11" t="s">
        <v>144</v>
      </c>
      <c r="DE57" s="9" t="str">
        <f>IF(BL77="","",IF(OR(BL77=AQ78),"〇","×"))</f>
        <v/>
      </c>
      <c r="DF57" s="9"/>
      <c r="DN57" s="11">
        <v>35</v>
      </c>
      <c r="DO57" s="9"/>
      <c r="DP57" s="9"/>
    </row>
    <row r="58" spans="5:120" ht="8.1" customHeight="1" x14ac:dyDescent="0.15">
      <c r="E58" s="148"/>
      <c r="F58" s="149"/>
      <c r="G58" s="102"/>
      <c r="H58" s="103"/>
      <c r="I58" s="103"/>
      <c r="J58" s="103"/>
      <c r="K58" s="103"/>
      <c r="L58" s="104"/>
      <c r="M58" s="152"/>
      <c r="N58" s="153"/>
      <c r="O58" s="153"/>
      <c r="P58" s="153"/>
      <c r="Q58" s="153"/>
      <c r="R58" s="153"/>
      <c r="S58" s="153"/>
      <c r="T58" s="153"/>
      <c r="U58" s="153"/>
      <c r="V58" s="153"/>
      <c r="W58" s="154"/>
      <c r="X58" s="152"/>
      <c r="Y58" s="153"/>
      <c r="Z58" s="153"/>
      <c r="AA58" s="153"/>
      <c r="AB58" s="153"/>
      <c r="AC58" s="153"/>
      <c r="AD58" s="153"/>
      <c r="AE58" s="153"/>
      <c r="AF58" s="153"/>
      <c r="AG58" s="153"/>
      <c r="AH58" s="153"/>
      <c r="AI58" s="153"/>
      <c r="AJ58" s="154"/>
      <c r="AK58" s="111"/>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3"/>
      <c r="BH58" s="155"/>
      <c r="BI58" s="156"/>
      <c r="BJ58" s="156"/>
      <c r="BK58" s="156"/>
      <c r="BL58" s="156"/>
      <c r="BM58" s="156"/>
      <c r="BN58" s="156"/>
      <c r="BO58" s="156"/>
      <c r="BP58" s="156"/>
      <c r="BQ58" s="156"/>
      <c r="BR58" s="156"/>
      <c r="BS58" s="156"/>
      <c r="BT58" s="156"/>
      <c r="BU58" s="156"/>
      <c r="BV58" s="157"/>
      <c r="BW58" s="126"/>
      <c r="BX58" s="127"/>
      <c r="BY58" s="127"/>
      <c r="BZ58" s="127"/>
      <c r="CA58" s="127"/>
      <c r="CB58" s="130"/>
      <c r="CC58" s="130"/>
      <c r="CD58" s="130"/>
      <c r="CE58" s="130"/>
      <c r="CF58" s="131"/>
      <c r="CG58" s="114"/>
      <c r="CH58" s="115"/>
      <c r="CI58" s="115"/>
      <c r="CJ58" s="115"/>
      <c r="CK58" s="115"/>
      <c r="CL58" s="115"/>
      <c r="CM58" s="115"/>
      <c r="CN58" s="115"/>
      <c r="CO58" s="115"/>
      <c r="CP58" s="115"/>
      <c r="CQ58" s="115"/>
      <c r="CR58" s="115"/>
      <c r="CS58" s="115"/>
      <c r="CT58" s="115"/>
      <c r="CU58" s="115"/>
      <c r="CV58" s="116"/>
      <c r="DD58" s="11" t="s">
        <v>145</v>
      </c>
      <c r="DE58" s="9" t="str">
        <f>IF(BL79="","",IF(OR(BL79=AQ80),"〇","×"))</f>
        <v/>
      </c>
      <c r="DF58" s="9">
        <f>+COUNTIFS(DE57:DE58,"〇")</f>
        <v>0</v>
      </c>
      <c r="DG58" s="9">
        <f>COUNTBLANK(DE57:DE58)</f>
        <v>2</v>
      </c>
      <c r="DN58" s="11">
        <v>36</v>
      </c>
      <c r="DO58" s="9"/>
      <c r="DP58" s="9"/>
    </row>
    <row r="59" spans="5:120" ht="8.1" customHeight="1" x14ac:dyDescent="0.15">
      <c r="E59" s="148"/>
      <c r="F59" s="149"/>
      <c r="G59" s="102"/>
      <c r="H59" s="103"/>
      <c r="I59" s="103"/>
      <c r="J59" s="103"/>
      <c r="K59" s="103"/>
      <c r="L59" s="104"/>
      <c r="M59" s="111" t="s">
        <v>193</v>
      </c>
      <c r="N59" s="112"/>
      <c r="O59" s="112"/>
      <c r="P59" s="112"/>
      <c r="Q59" s="112"/>
      <c r="R59" s="112"/>
      <c r="S59" s="112"/>
      <c r="T59" s="112"/>
      <c r="U59" s="112"/>
      <c r="V59" s="112"/>
      <c r="W59" s="113"/>
      <c r="X59" s="108" t="s">
        <v>205</v>
      </c>
      <c r="Y59" s="109"/>
      <c r="Z59" s="109"/>
      <c r="AA59" s="109"/>
      <c r="AB59" s="109"/>
      <c r="AC59" s="109"/>
      <c r="AD59" s="109"/>
      <c r="AE59" s="109"/>
      <c r="AF59" s="109"/>
      <c r="AG59" s="109"/>
      <c r="AH59" s="109"/>
      <c r="AI59" s="109"/>
      <c r="AJ59" s="110"/>
      <c r="AK59" s="108" t="s">
        <v>177</v>
      </c>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10"/>
      <c r="BH59" s="117"/>
      <c r="BI59" s="118"/>
      <c r="BJ59" s="118"/>
      <c r="BK59" s="118"/>
      <c r="BL59" s="118"/>
      <c r="BM59" s="118"/>
      <c r="BN59" s="118"/>
      <c r="BO59" s="118"/>
      <c r="BP59" s="118"/>
      <c r="BQ59" s="118"/>
      <c r="BR59" s="118"/>
      <c r="BS59" s="118"/>
      <c r="BT59" s="118"/>
      <c r="BU59" s="118"/>
      <c r="BV59" s="119"/>
      <c r="BW59" s="126"/>
      <c r="BX59" s="127"/>
      <c r="BY59" s="127"/>
      <c r="BZ59" s="127"/>
      <c r="CA59" s="127"/>
      <c r="CB59" s="130"/>
      <c r="CC59" s="130"/>
      <c r="CD59" s="130"/>
      <c r="CE59" s="130"/>
      <c r="CF59" s="131"/>
      <c r="CG59" s="143" t="s">
        <v>162</v>
      </c>
      <c r="CH59" s="144"/>
      <c r="CI59" s="144"/>
      <c r="CJ59" s="144"/>
      <c r="CK59" s="144"/>
      <c r="CL59" s="144"/>
      <c r="CM59" s="144"/>
      <c r="CN59" s="144"/>
      <c r="CO59" s="144"/>
      <c r="CP59" s="144"/>
      <c r="CQ59" s="144"/>
      <c r="CR59" s="144"/>
      <c r="CS59" s="144"/>
      <c r="CT59" s="144"/>
      <c r="CU59" s="144"/>
      <c r="CV59" s="145"/>
      <c r="DD59" s="6"/>
      <c r="DF59" s="9"/>
      <c r="DN59" s="11">
        <v>37</v>
      </c>
      <c r="DO59" s="9"/>
      <c r="DP59" s="9"/>
    </row>
    <row r="60" spans="5:120" ht="8.1" customHeight="1" x14ac:dyDescent="0.15">
      <c r="E60" s="148"/>
      <c r="F60" s="149"/>
      <c r="G60" s="102"/>
      <c r="H60" s="103"/>
      <c r="I60" s="103"/>
      <c r="J60" s="103"/>
      <c r="K60" s="103"/>
      <c r="L60" s="104"/>
      <c r="M60" s="111"/>
      <c r="N60" s="112"/>
      <c r="O60" s="112"/>
      <c r="P60" s="112"/>
      <c r="Q60" s="112"/>
      <c r="R60" s="112"/>
      <c r="S60" s="112"/>
      <c r="T60" s="112"/>
      <c r="U60" s="112"/>
      <c r="V60" s="112"/>
      <c r="W60" s="113"/>
      <c r="X60" s="111"/>
      <c r="Y60" s="112"/>
      <c r="Z60" s="112"/>
      <c r="AA60" s="112"/>
      <c r="AB60" s="112"/>
      <c r="AC60" s="112"/>
      <c r="AD60" s="112"/>
      <c r="AE60" s="112"/>
      <c r="AF60" s="112"/>
      <c r="AG60" s="112"/>
      <c r="AH60" s="112"/>
      <c r="AI60" s="112"/>
      <c r="AJ60" s="113"/>
      <c r="AK60" s="111"/>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3"/>
      <c r="BH60" s="120"/>
      <c r="BI60" s="121"/>
      <c r="BJ60" s="121"/>
      <c r="BK60" s="121"/>
      <c r="BL60" s="121"/>
      <c r="BM60" s="121"/>
      <c r="BN60" s="121"/>
      <c r="BO60" s="121"/>
      <c r="BP60" s="121"/>
      <c r="BQ60" s="121"/>
      <c r="BR60" s="121"/>
      <c r="BS60" s="121"/>
      <c r="BT60" s="121"/>
      <c r="BU60" s="121"/>
      <c r="BV60" s="122"/>
      <c r="BW60" s="126"/>
      <c r="BX60" s="127"/>
      <c r="BY60" s="127"/>
      <c r="BZ60" s="127"/>
      <c r="CA60" s="127"/>
      <c r="CB60" s="130"/>
      <c r="CC60" s="130"/>
      <c r="CD60" s="130"/>
      <c r="CE60" s="130"/>
      <c r="CF60" s="131"/>
      <c r="CG60" s="111"/>
      <c r="CH60" s="112"/>
      <c r="CI60" s="112"/>
      <c r="CJ60" s="112"/>
      <c r="CK60" s="112"/>
      <c r="CL60" s="112"/>
      <c r="CM60" s="112"/>
      <c r="CN60" s="112"/>
      <c r="CO60" s="112"/>
      <c r="CP60" s="112"/>
      <c r="CQ60" s="112"/>
      <c r="CR60" s="112"/>
      <c r="CS60" s="112"/>
      <c r="CT60" s="112"/>
      <c r="CU60" s="112"/>
      <c r="CV60" s="113"/>
      <c r="DN60" s="11">
        <v>38</v>
      </c>
      <c r="DO60" s="9"/>
      <c r="DP60" s="9"/>
    </row>
    <row r="61" spans="5:120" ht="8.1" customHeight="1" x14ac:dyDescent="0.15">
      <c r="E61" s="150"/>
      <c r="F61" s="151"/>
      <c r="G61" s="105"/>
      <c r="H61" s="106"/>
      <c r="I61" s="106"/>
      <c r="J61" s="106"/>
      <c r="K61" s="106"/>
      <c r="L61" s="107"/>
      <c r="M61" s="114"/>
      <c r="N61" s="115"/>
      <c r="O61" s="115"/>
      <c r="P61" s="115"/>
      <c r="Q61" s="115"/>
      <c r="R61" s="115"/>
      <c r="S61" s="115"/>
      <c r="T61" s="115"/>
      <c r="U61" s="115"/>
      <c r="V61" s="115"/>
      <c r="W61" s="116"/>
      <c r="X61" s="114"/>
      <c r="Y61" s="115"/>
      <c r="Z61" s="115"/>
      <c r="AA61" s="115"/>
      <c r="AB61" s="115"/>
      <c r="AC61" s="115"/>
      <c r="AD61" s="115"/>
      <c r="AE61" s="115"/>
      <c r="AF61" s="115"/>
      <c r="AG61" s="115"/>
      <c r="AH61" s="115"/>
      <c r="AI61" s="115"/>
      <c r="AJ61" s="116"/>
      <c r="AK61" s="114"/>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6"/>
      <c r="BH61" s="123"/>
      <c r="BI61" s="124"/>
      <c r="BJ61" s="124"/>
      <c r="BK61" s="124"/>
      <c r="BL61" s="124"/>
      <c r="BM61" s="124"/>
      <c r="BN61" s="124"/>
      <c r="BO61" s="124"/>
      <c r="BP61" s="124"/>
      <c r="BQ61" s="124"/>
      <c r="BR61" s="124"/>
      <c r="BS61" s="124"/>
      <c r="BT61" s="124"/>
      <c r="BU61" s="124"/>
      <c r="BV61" s="125"/>
      <c r="BW61" s="128"/>
      <c r="BX61" s="129"/>
      <c r="BY61" s="129"/>
      <c r="BZ61" s="129"/>
      <c r="CA61" s="129"/>
      <c r="CB61" s="132"/>
      <c r="CC61" s="132"/>
      <c r="CD61" s="132"/>
      <c r="CE61" s="132"/>
      <c r="CF61" s="133"/>
      <c r="CG61" s="114"/>
      <c r="CH61" s="115"/>
      <c r="CI61" s="115"/>
      <c r="CJ61" s="115"/>
      <c r="CK61" s="115"/>
      <c r="CL61" s="115"/>
      <c r="CM61" s="115"/>
      <c r="CN61" s="115"/>
      <c r="CO61" s="115"/>
      <c r="CP61" s="115"/>
      <c r="CQ61" s="115"/>
      <c r="CR61" s="115"/>
      <c r="CS61" s="115"/>
      <c r="CT61" s="115"/>
      <c r="CU61" s="115"/>
      <c r="CV61" s="116"/>
      <c r="DD61" s="17" t="s">
        <v>166</v>
      </c>
      <c r="DE61" s="17" t="s">
        <v>165</v>
      </c>
      <c r="DF61" s="17" t="s">
        <v>167</v>
      </c>
      <c r="DG61" s="17" t="s">
        <v>168</v>
      </c>
      <c r="DH61" s="17"/>
      <c r="DN61" s="11">
        <v>39</v>
      </c>
      <c r="DO61" s="9"/>
      <c r="DP61" s="9"/>
    </row>
    <row r="62" spans="5:120" ht="8.1" customHeight="1" x14ac:dyDescent="0.15">
      <c r="E62" s="146" t="s">
        <v>149</v>
      </c>
      <c r="F62" s="147"/>
      <c r="G62" s="99" t="s">
        <v>194</v>
      </c>
      <c r="H62" s="100"/>
      <c r="I62" s="100"/>
      <c r="J62" s="100"/>
      <c r="K62" s="100"/>
      <c r="L62" s="101"/>
      <c r="M62" s="143" t="s">
        <v>41</v>
      </c>
      <c r="N62" s="144"/>
      <c r="O62" s="144"/>
      <c r="P62" s="144"/>
      <c r="Q62" s="144"/>
      <c r="R62" s="144"/>
      <c r="S62" s="144"/>
      <c r="T62" s="144"/>
      <c r="U62" s="144"/>
      <c r="V62" s="144"/>
      <c r="W62" s="145"/>
      <c r="X62" s="143" t="s">
        <v>203</v>
      </c>
      <c r="Y62" s="144"/>
      <c r="Z62" s="144"/>
      <c r="AA62" s="144"/>
      <c r="AB62" s="144"/>
      <c r="AC62" s="144"/>
      <c r="AD62" s="144"/>
      <c r="AE62" s="144"/>
      <c r="AF62" s="144"/>
      <c r="AG62" s="144"/>
      <c r="AH62" s="144"/>
      <c r="AI62" s="144"/>
      <c r="AJ62" s="145"/>
      <c r="AK62" s="143" t="s">
        <v>43</v>
      </c>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5"/>
      <c r="BH62" s="195"/>
      <c r="BI62" s="196"/>
      <c r="BJ62" s="196"/>
      <c r="BK62" s="196"/>
      <c r="BL62" s="196"/>
      <c r="BM62" s="196"/>
      <c r="BN62" s="196"/>
      <c r="BO62" s="196"/>
      <c r="BP62" s="196"/>
      <c r="BQ62" s="196"/>
      <c r="BR62" s="196"/>
      <c r="BS62" s="196"/>
      <c r="BT62" s="196"/>
      <c r="BU62" s="196"/>
      <c r="BV62" s="197"/>
      <c r="BW62" s="134"/>
      <c r="BX62" s="135"/>
      <c r="BY62" s="135"/>
      <c r="BZ62" s="135"/>
      <c r="CA62" s="135"/>
      <c r="CB62" s="325"/>
      <c r="CC62" s="325"/>
      <c r="CD62" s="325"/>
      <c r="CE62" s="325"/>
      <c r="CF62" s="326"/>
      <c r="CG62" s="99" t="s">
        <v>162</v>
      </c>
      <c r="CH62" s="100"/>
      <c r="CI62" s="100"/>
      <c r="CJ62" s="100"/>
      <c r="CK62" s="100"/>
      <c r="CL62" s="100"/>
      <c r="CM62" s="100"/>
      <c r="CN62" s="100"/>
      <c r="CO62" s="100"/>
      <c r="CP62" s="100"/>
      <c r="CQ62" s="100"/>
      <c r="CR62" s="100"/>
      <c r="CS62" s="100"/>
      <c r="CT62" s="100"/>
      <c r="CU62" s="100"/>
      <c r="CV62" s="101"/>
      <c r="DD62" s="9" t="e">
        <f>AS121*0.15</f>
        <v>#VALUE!</v>
      </c>
      <c r="DE62" s="9">
        <f>BJ118-BJ114</f>
        <v>0</v>
      </c>
      <c r="DF62" s="9" t="e">
        <f>IF(DD62&gt;=DE62,"○","×")</f>
        <v>#VALUE!</v>
      </c>
      <c r="DG62" s="9" t="str">
        <f>IF(AS121&gt;=BJ118,"○","×")</f>
        <v>○</v>
      </c>
      <c r="DH62" s="9"/>
      <c r="DN62" s="11">
        <v>40</v>
      </c>
      <c r="DO62" s="9"/>
      <c r="DP62" s="9"/>
    </row>
    <row r="63" spans="5:120" ht="8.1" customHeight="1" x14ac:dyDescent="0.15">
      <c r="E63" s="148"/>
      <c r="F63" s="149"/>
      <c r="G63" s="102"/>
      <c r="H63" s="103"/>
      <c r="I63" s="103"/>
      <c r="J63" s="103"/>
      <c r="K63" s="103"/>
      <c r="L63" s="104"/>
      <c r="M63" s="111"/>
      <c r="N63" s="112"/>
      <c r="O63" s="112"/>
      <c r="P63" s="112"/>
      <c r="Q63" s="112"/>
      <c r="R63" s="112"/>
      <c r="S63" s="112"/>
      <c r="T63" s="112"/>
      <c r="U63" s="112"/>
      <c r="V63" s="112"/>
      <c r="W63" s="113"/>
      <c r="X63" s="111"/>
      <c r="Y63" s="112"/>
      <c r="Z63" s="112"/>
      <c r="AA63" s="112"/>
      <c r="AB63" s="112"/>
      <c r="AC63" s="112"/>
      <c r="AD63" s="112"/>
      <c r="AE63" s="112"/>
      <c r="AF63" s="112"/>
      <c r="AG63" s="112"/>
      <c r="AH63" s="112"/>
      <c r="AI63" s="112"/>
      <c r="AJ63" s="113"/>
      <c r="AK63" s="111"/>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3"/>
      <c r="BH63" s="198"/>
      <c r="BI63" s="199"/>
      <c r="BJ63" s="199"/>
      <c r="BK63" s="199"/>
      <c r="BL63" s="199"/>
      <c r="BM63" s="199"/>
      <c r="BN63" s="199"/>
      <c r="BO63" s="199"/>
      <c r="BP63" s="199"/>
      <c r="BQ63" s="199"/>
      <c r="BR63" s="199"/>
      <c r="BS63" s="199"/>
      <c r="BT63" s="199"/>
      <c r="BU63" s="199"/>
      <c r="BV63" s="200"/>
      <c r="BW63" s="126"/>
      <c r="BX63" s="127"/>
      <c r="BY63" s="127"/>
      <c r="BZ63" s="127"/>
      <c r="CA63" s="127"/>
      <c r="CB63" s="130"/>
      <c r="CC63" s="130"/>
      <c r="CD63" s="130"/>
      <c r="CE63" s="130"/>
      <c r="CF63" s="131"/>
      <c r="CG63" s="102"/>
      <c r="CH63" s="103"/>
      <c r="CI63" s="103"/>
      <c r="CJ63" s="103"/>
      <c r="CK63" s="103"/>
      <c r="CL63" s="103"/>
      <c r="CM63" s="103"/>
      <c r="CN63" s="103"/>
      <c r="CO63" s="103"/>
      <c r="CP63" s="103"/>
      <c r="CQ63" s="103"/>
      <c r="CR63" s="103"/>
      <c r="CS63" s="103"/>
      <c r="CT63" s="103"/>
      <c r="CU63" s="103"/>
      <c r="CV63" s="104"/>
      <c r="DD63" s="9"/>
      <c r="DE63" s="9"/>
      <c r="DF63" s="9"/>
      <c r="DG63" s="9"/>
      <c r="DH63" s="9"/>
      <c r="DN63" s="11">
        <v>41</v>
      </c>
      <c r="DO63" s="9"/>
      <c r="DP63" s="9"/>
    </row>
    <row r="64" spans="5:120" ht="8.1" customHeight="1" x14ac:dyDescent="0.15">
      <c r="E64" s="148"/>
      <c r="F64" s="149"/>
      <c r="G64" s="102"/>
      <c r="H64" s="103"/>
      <c r="I64" s="103"/>
      <c r="J64" s="103"/>
      <c r="K64" s="103"/>
      <c r="L64" s="104"/>
      <c r="M64" s="111"/>
      <c r="N64" s="112"/>
      <c r="O64" s="112"/>
      <c r="P64" s="112"/>
      <c r="Q64" s="112"/>
      <c r="R64" s="112"/>
      <c r="S64" s="112"/>
      <c r="T64" s="112"/>
      <c r="U64" s="112"/>
      <c r="V64" s="112"/>
      <c r="W64" s="113"/>
      <c r="X64" s="111"/>
      <c r="Y64" s="112"/>
      <c r="Z64" s="112"/>
      <c r="AA64" s="112"/>
      <c r="AB64" s="112"/>
      <c r="AC64" s="112"/>
      <c r="AD64" s="112"/>
      <c r="AE64" s="112"/>
      <c r="AF64" s="112"/>
      <c r="AG64" s="112"/>
      <c r="AH64" s="112"/>
      <c r="AI64" s="112"/>
      <c r="AJ64" s="113"/>
      <c r="AK64" s="111"/>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3"/>
      <c r="BH64" s="198"/>
      <c r="BI64" s="199"/>
      <c r="BJ64" s="199"/>
      <c r="BK64" s="199"/>
      <c r="BL64" s="199"/>
      <c r="BM64" s="199"/>
      <c r="BN64" s="199"/>
      <c r="BO64" s="199"/>
      <c r="BP64" s="199"/>
      <c r="BQ64" s="199"/>
      <c r="BR64" s="199"/>
      <c r="BS64" s="199"/>
      <c r="BT64" s="199"/>
      <c r="BU64" s="199"/>
      <c r="BV64" s="200"/>
      <c r="BW64" s="126"/>
      <c r="BX64" s="127"/>
      <c r="BY64" s="127"/>
      <c r="BZ64" s="127"/>
      <c r="CA64" s="127"/>
      <c r="CB64" s="130"/>
      <c r="CC64" s="130"/>
      <c r="CD64" s="130"/>
      <c r="CE64" s="130"/>
      <c r="CF64" s="131"/>
      <c r="CG64" s="102"/>
      <c r="CH64" s="103"/>
      <c r="CI64" s="103"/>
      <c r="CJ64" s="103"/>
      <c r="CK64" s="103"/>
      <c r="CL64" s="103"/>
      <c r="CM64" s="103"/>
      <c r="CN64" s="103"/>
      <c r="CO64" s="103"/>
      <c r="CP64" s="103"/>
      <c r="CQ64" s="103"/>
      <c r="CR64" s="103"/>
      <c r="CS64" s="103"/>
      <c r="CT64" s="103"/>
      <c r="CU64" s="103"/>
      <c r="CV64" s="104"/>
      <c r="DN64" s="11">
        <v>42</v>
      </c>
      <c r="DO64" s="9"/>
      <c r="DP64" s="9"/>
    </row>
    <row r="65" spans="5:120" ht="8.1" customHeight="1" x14ac:dyDescent="0.15">
      <c r="E65" s="148"/>
      <c r="F65" s="149"/>
      <c r="G65" s="102"/>
      <c r="H65" s="103"/>
      <c r="I65" s="103"/>
      <c r="J65" s="103"/>
      <c r="K65" s="103"/>
      <c r="L65" s="104"/>
      <c r="M65" s="111"/>
      <c r="N65" s="112"/>
      <c r="O65" s="112"/>
      <c r="P65" s="112"/>
      <c r="Q65" s="112"/>
      <c r="R65" s="112"/>
      <c r="S65" s="112"/>
      <c r="T65" s="112"/>
      <c r="U65" s="112"/>
      <c r="V65" s="112"/>
      <c r="W65" s="113"/>
      <c r="X65" s="111"/>
      <c r="Y65" s="112"/>
      <c r="Z65" s="112"/>
      <c r="AA65" s="112"/>
      <c r="AB65" s="112"/>
      <c r="AC65" s="112"/>
      <c r="AD65" s="112"/>
      <c r="AE65" s="112"/>
      <c r="AF65" s="112"/>
      <c r="AG65" s="112"/>
      <c r="AH65" s="112"/>
      <c r="AI65" s="112"/>
      <c r="AJ65" s="113"/>
      <c r="AK65" s="111"/>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3"/>
      <c r="BH65" s="198"/>
      <c r="BI65" s="199"/>
      <c r="BJ65" s="199"/>
      <c r="BK65" s="199"/>
      <c r="BL65" s="199"/>
      <c r="BM65" s="199"/>
      <c r="BN65" s="199"/>
      <c r="BO65" s="199"/>
      <c r="BP65" s="199"/>
      <c r="BQ65" s="199"/>
      <c r="BR65" s="199"/>
      <c r="BS65" s="199"/>
      <c r="BT65" s="199"/>
      <c r="BU65" s="199"/>
      <c r="BV65" s="200"/>
      <c r="BW65" s="126"/>
      <c r="BX65" s="127"/>
      <c r="BY65" s="127"/>
      <c r="BZ65" s="127"/>
      <c r="CA65" s="127"/>
      <c r="CB65" s="130"/>
      <c r="CC65" s="130"/>
      <c r="CD65" s="130"/>
      <c r="CE65" s="130"/>
      <c r="CF65" s="131"/>
      <c r="CG65" s="102"/>
      <c r="CH65" s="103"/>
      <c r="CI65" s="103"/>
      <c r="CJ65" s="103"/>
      <c r="CK65" s="103"/>
      <c r="CL65" s="103"/>
      <c r="CM65" s="103"/>
      <c r="CN65" s="103"/>
      <c r="CO65" s="103"/>
      <c r="CP65" s="103"/>
      <c r="CQ65" s="103"/>
      <c r="CR65" s="103"/>
      <c r="CS65" s="103"/>
      <c r="CT65" s="103"/>
      <c r="CU65" s="103"/>
      <c r="CV65" s="104"/>
      <c r="DN65" s="11">
        <v>43</v>
      </c>
      <c r="DO65" s="9"/>
      <c r="DP65" s="9"/>
    </row>
    <row r="66" spans="5:120" ht="8.1" customHeight="1" x14ac:dyDescent="0.15">
      <c r="E66" s="148"/>
      <c r="F66" s="149"/>
      <c r="G66" s="102"/>
      <c r="H66" s="103"/>
      <c r="I66" s="103"/>
      <c r="J66" s="103"/>
      <c r="K66" s="103"/>
      <c r="L66" s="104"/>
      <c r="M66" s="111"/>
      <c r="N66" s="112"/>
      <c r="O66" s="112"/>
      <c r="P66" s="112"/>
      <c r="Q66" s="112"/>
      <c r="R66" s="112"/>
      <c r="S66" s="112"/>
      <c r="T66" s="112"/>
      <c r="U66" s="112"/>
      <c r="V66" s="112"/>
      <c r="W66" s="113"/>
      <c r="X66" s="111"/>
      <c r="Y66" s="112"/>
      <c r="Z66" s="112"/>
      <c r="AA66" s="112"/>
      <c r="AB66" s="112"/>
      <c r="AC66" s="112"/>
      <c r="AD66" s="112"/>
      <c r="AE66" s="112"/>
      <c r="AF66" s="112"/>
      <c r="AG66" s="112"/>
      <c r="AH66" s="112"/>
      <c r="AI66" s="112"/>
      <c r="AJ66" s="113"/>
      <c r="AK66" s="111"/>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3"/>
      <c r="BH66" s="198"/>
      <c r="BI66" s="199"/>
      <c r="BJ66" s="199"/>
      <c r="BK66" s="199"/>
      <c r="BL66" s="199"/>
      <c r="BM66" s="199"/>
      <c r="BN66" s="199"/>
      <c r="BO66" s="199"/>
      <c r="BP66" s="199"/>
      <c r="BQ66" s="199"/>
      <c r="BR66" s="199"/>
      <c r="BS66" s="199"/>
      <c r="BT66" s="199"/>
      <c r="BU66" s="199"/>
      <c r="BV66" s="200"/>
      <c r="BW66" s="126"/>
      <c r="BX66" s="127"/>
      <c r="BY66" s="127"/>
      <c r="BZ66" s="127"/>
      <c r="CA66" s="127"/>
      <c r="CB66" s="130"/>
      <c r="CC66" s="130"/>
      <c r="CD66" s="130"/>
      <c r="CE66" s="130"/>
      <c r="CF66" s="131"/>
      <c r="CG66" s="105"/>
      <c r="CH66" s="106"/>
      <c r="CI66" s="106"/>
      <c r="CJ66" s="106"/>
      <c r="CK66" s="106"/>
      <c r="CL66" s="106"/>
      <c r="CM66" s="106"/>
      <c r="CN66" s="106"/>
      <c r="CO66" s="106"/>
      <c r="CP66" s="106"/>
      <c r="CQ66" s="106"/>
      <c r="CR66" s="106"/>
      <c r="CS66" s="106"/>
      <c r="CT66" s="106"/>
      <c r="CU66" s="106"/>
      <c r="CV66" s="107"/>
      <c r="DN66" s="11">
        <v>44</v>
      </c>
      <c r="DO66" s="9"/>
      <c r="DP66" s="9"/>
    </row>
    <row r="67" spans="5:120" ht="8.1" customHeight="1" x14ac:dyDescent="0.15">
      <c r="E67" s="148"/>
      <c r="F67" s="149"/>
      <c r="G67" s="102"/>
      <c r="H67" s="103"/>
      <c r="I67" s="103"/>
      <c r="J67" s="103"/>
      <c r="K67" s="103"/>
      <c r="L67" s="104"/>
      <c r="M67" s="108" t="s">
        <v>44</v>
      </c>
      <c r="N67" s="109"/>
      <c r="O67" s="109"/>
      <c r="P67" s="109"/>
      <c r="Q67" s="109"/>
      <c r="R67" s="109"/>
      <c r="S67" s="109"/>
      <c r="T67" s="109"/>
      <c r="U67" s="109"/>
      <c r="V67" s="109"/>
      <c r="W67" s="110"/>
      <c r="X67" s="207" t="s">
        <v>45</v>
      </c>
      <c r="Y67" s="207"/>
      <c r="Z67" s="207"/>
      <c r="AA67" s="207"/>
      <c r="AB67" s="207"/>
      <c r="AC67" s="207"/>
      <c r="AD67" s="207"/>
      <c r="AE67" s="207"/>
      <c r="AF67" s="207"/>
      <c r="AG67" s="207"/>
      <c r="AH67" s="207"/>
      <c r="AI67" s="207"/>
      <c r="AJ67" s="207"/>
      <c r="AK67" s="207" t="s">
        <v>46</v>
      </c>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79"/>
      <c r="BI67" s="443" t="s">
        <v>123</v>
      </c>
      <c r="BJ67" s="443"/>
      <c r="BK67" s="443"/>
      <c r="BL67" s="444"/>
      <c r="BM67" s="444"/>
      <c r="BN67" s="444"/>
      <c r="BO67" s="444"/>
      <c r="BP67" s="444"/>
      <c r="BQ67" s="444"/>
      <c r="BR67" s="444"/>
      <c r="BS67" s="444"/>
      <c r="BT67" s="443" t="s">
        <v>22</v>
      </c>
      <c r="BU67" s="443"/>
      <c r="BV67" s="80"/>
      <c r="BW67" s="303" t="str">
        <f>IF(BL67="","",IF(BL67&lt;=20,"〇",""))</f>
        <v/>
      </c>
      <c r="BX67" s="304"/>
      <c r="BY67" s="304"/>
      <c r="BZ67" s="304"/>
      <c r="CA67" s="304"/>
      <c r="CB67" s="318" t="str">
        <f>IF(BL67="","",IF(BL67&gt;20,"〇",""))</f>
        <v/>
      </c>
      <c r="CC67" s="318"/>
      <c r="CD67" s="318"/>
      <c r="CE67" s="318"/>
      <c r="CF67" s="319"/>
      <c r="CG67" s="99" t="s">
        <v>184</v>
      </c>
      <c r="CH67" s="100"/>
      <c r="CI67" s="100"/>
      <c r="CJ67" s="100"/>
      <c r="CK67" s="100"/>
      <c r="CL67" s="100"/>
      <c r="CM67" s="100"/>
      <c r="CN67" s="100"/>
      <c r="CO67" s="100"/>
      <c r="CP67" s="100"/>
      <c r="CQ67" s="100"/>
      <c r="CR67" s="100"/>
      <c r="CS67" s="100"/>
      <c r="CT67" s="100"/>
      <c r="CU67" s="100"/>
      <c r="CV67" s="101"/>
      <c r="DN67" s="11">
        <v>45</v>
      </c>
      <c r="DO67" s="9"/>
      <c r="DP67" s="9"/>
    </row>
    <row r="68" spans="5:120" ht="8.1" customHeight="1" x14ac:dyDescent="0.15">
      <c r="E68" s="148"/>
      <c r="F68" s="149"/>
      <c r="G68" s="102"/>
      <c r="H68" s="103"/>
      <c r="I68" s="103"/>
      <c r="J68" s="103"/>
      <c r="K68" s="103"/>
      <c r="L68" s="104"/>
      <c r="M68" s="111"/>
      <c r="N68" s="112"/>
      <c r="O68" s="112"/>
      <c r="P68" s="112"/>
      <c r="Q68" s="112"/>
      <c r="R68" s="112"/>
      <c r="S68" s="112"/>
      <c r="T68" s="112"/>
      <c r="U68" s="112"/>
      <c r="V68" s="112"/>
      <c r="W68" s="113"/>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81"/>
      <c r="BI68" s="339"/>
      <c r="BJ68" s="339"/>
      <c r="BK68" s="339"/>
      <c r="BL68" s="445"/>
      <c r="BM68" s="445"/>
      <c r="BN68" s="445"/>
      <c r="BO68" s="445"/>
      <c r="BP68" s="445"/>
      <c r="BQ68" s="445"/>
      <c r="BR68" s="445"/>
      <c r="BS68" s="445"/>
      <c r="BT68" s="339"/>
      <c r="BU68" s="339"/>
      <c r="BV68" s="82"/>
      <c r="BW68" s="303"/>
      <c r="BX68" s="304"/>
      <c r="BY68" s="304"/>
      <c r="BZ68" s="304"/>
      <c r="CA68" s="304"/>
      <c r="CB68" s="318"/>
      <c r="CC68" s="318"/>
      <c r="CD68" s="318"/>
      <c r="CE68" s="318"/>
      <c r="CF68" s="319"/>
      <c r="CG68" s="102"/>
      <c r="CH68" s="103"/>
      <c r="CI68" s="103"/>
      <c r="CJ68" s="103"/>
      <c r="CK68" s="103"/>
      <c r="CL68" s="103"/>
      <c r="CM68" s="103"/>
      <c r="CN68" s="103"/>
      <c r="CO68" s="103"/>
      <c r="CP68" s="103"/>
      <c r="CQ68" s="103"/>
      <c r="CR68" s="103"/>
      <c r="CS68" s="103"/>
      <c r="CT68" s="103"/>
      <c r="CU68" s="103"/>
      <c r="CV68" s="104"/>
      <c r="DN68" s="11">
        <v>46</v>
      </c>
      <c r="DO68" s="9"/>
      <c r="DP68" s="9"/>
    </row>
    <row r="69" spans="5:120" ht="8.1" customHeight="1" x14ac:dyDescent="0.15">
      <c r="E69" s="150"/>
      <c r="F69" s="151"/>
      <c r="G69" s="105"/>
      <c r="H69" s="106"/>
      <c r="I69" s="106"/>
      <c r="J69" s="106"/>
      <c r="K69" s="106"/>
      <c r="L69" s="107"/>
      <c r="M69" s="114"/>
      <c r="N69" s="115"/>
      <c r="O69" s="115"/>
      <c r="P69" s="115"/>
      <c r="Q69" s="115"/>
      <c r="R69" s="115"/>
      <c r="S69" s="115"/>
      <c r="T69" s="115"/>
      <c r="U69" s="115"/>
      <c r="V69" s="115"/>
      <c r="W69" s="116"/>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83"/>
      <c r="BI69" s="84"/>
      <c r="BJ69" s="84"/>
      <c r="BK69" s="85"/>
      <c r="BL69" s="86"/>
      <c r="BM69" s="86"/>
      <c r="BN69" s="86"/>
      <c r="BO69" s="86"/>
      <c r="BP69" s="86"/>
      <c r="BQ69" s="86"/>
      <c r="BR69" s="86"/>
      <c r="BS69" s="86"/>
      <c r="BT69" s="85"/>
      <c r="BU69" s="85"/>
      <c r="BV69" s="87"/>
      <c r="BW69" s="305"/>
      <c r="BX69" s="306"/>
      <c r="BY69" s="306"/>
      <c r="BZ69" s="306"/>
      <c r="CA69" s="306"/>
      <c r="CB69" s="320"/>
      <c r="CC69" s="320"/>
      <c r="CD69" s="320"/>
      <c r="CE69" s="320"/>
      <c r="CF69" s="321"/>
      <c r="CG69" s="105"/>
      <c r="CH69" s="106"/>
      <c r="CI69" s="106"/>
      <c r="CJ69" s="106"/>
      <c r="CK69" s="106"/>
      <c r="CL69" s="106"/>
      <c r="CM69" s="106"/>
      <c r="CN69" s="106"/>
      <c r="CO69" s="106"/>
      <c r="CP69" s="106"/>
      <c r="CQ69" s="106"/>
      <c r="CR69" s="106"/>
      <c r="CS69" s="106"/>
      <c r="CT69" s="106"/>
      <c r="CU69" s="106"/>
      <c r="CV69" s="107"/>
      <c r="DN69" s="11">
        <v>47</v>
      </c>
      <c r="DO69" s="9"/>
      <c r="DP69" s="9"/>
    </row>
    <row r="70" spans="5:120" ht="8.1" customHeight="1" x14ac:dyDescent="0.15">
      <c r="E70" s="146" t="s">
        <v>150</v>
      </c>
      <c r="F70" s="147"/>
      <c r="G70" s="99" t="s">
        <v>50</v>
      </c>
      <c r="H70" s="100"/>
      <c r="I70" s="100"/>
      <c r="J70" s="100"/>
      <c r="K70" s="100"/>
      <c r="L70" s="101"/>
      <c r="M70" s="143" t="s">
        <v>41</v>
      </c>
      <c r="N70" s="144"/>
      <c r="O70" s="144"/>
      <c r="P70" s="144"/>
      <c r="Q70" s="144"/>
      <c r="R70" s="144"/>
      <c r="S70" s="144"/>
      <c r="T70" s="144"/>
      <c r="U70" s="144"/>
      <c r="V70" s="144"/>
      <c r="W70" s="145"/>
      <c r="X70" s="143" t="s">
        <v>42</v>
      </c>
      <c r="Y70" s="144"/>
      <c r="Z70" s="144"/>
      <c r="AA70" s="144"/>
      <c r="AB70" s="144"/>
      <c r="AC70" s="144"/>
      <c r="AD70" s="144"/>
      <c r="AE70" s="144"/>
      <c r="AF70" s="144"/>
      <c r="AG70" s="144"/>
      <c r="AH70" s="144"/>
      <c r="AI70" s="144"/>
      <c r="AJ70" s="145"/>
      <c r="AK70" s="143" t="s">
        <v>47</v>
      </c>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5"/>
      <c r="BH70" s="446" t="s">
        <v>143</v>
      </c>
      <c r="BI70" s="447"/>
      <c r="BJ70" s="447"/>
      <c r="BK70" s="447"/>
      <c r="BL70" s="447"/>
      <c r="BM70" s="447"/>
      <c r="BN70" s="448"/>
      <c r="BO70" s="448"/>
      <c r="BP70" s="448"/>
      <c r="BQ70" s="448"/>
      <c r="BR70" s="448"/>
      <c r="BS70" s="448"/>
      <c r="BT70" s="450" t="s">
        <v>69</v>
      </c>
      <c r="BU70" s="450"/>
      <c r="BV70" s="451"/>
      <c r="BW70" s="223" t="str">
        <f>IF(BN70="","",IF(AND(-105&lt;=BN70,BN70&lt;=105),"〇",""))</f>
        <v/>
      </c>
      <c r="BX70" s="183"/>
      <c r="BY70" s="183"/>
      <c r="BZ70" s="183"/>
      <c r="CA70" s="224"/>
      <c r="CB70" s="315" t="str">
        <f>IF(BN70="","",IF(OR(BN70&lt;-105,BN70&gt;105),"〇",""))</f>
        <v/>
      </c>
      <c r="CC70" s="315"/>
      <c r="CD70" s="315"/>
      <c r="CE70" s="315"/>
      <c r="CF70" s="316"/>
      <c r="CG70" s="99" t="s">
        <v>158</v>
      </c>
      <c r="CH70" s="100"/>
      <c r="CI70" s="100"/>
      <c r="CJ70" s="100"/>
      <c r="CK70" s="100"/>
      <c r="CL70" s="100"/>
      <c r="CM70" s="100"/>
      <c r="CN70" s="100"/>
      <c r="CO70" s="100"/>
      <c r="CP70" s="100"/>
      <c r="CQ70" s="100"/>
      <c r="CR70" s="100"/>
      <c r="CS70" s="100"/>
      <c r="CT70" s="100"/>
      <c r="CU70" s="100"/>
      <c r="CV70" s="101"/>
      <c r="DN70" s="11">
        <v>48</v>
      </c>
      <c r="DO70" s="9"/>
      <c r="DP70" s="9"/>
    </row>
    <row r="71" spans="5:120" ht="8.1" customHeight="1" x14ac:dyDescent="0.15">
      <c r="E71" s="148"/>
      <c r="F71" s="149"/>
      <c r="G71" s="102"/>
      <c r="H71" s="103"/>
      <c r="I71" s="103"/>
      <c r="J71" s="103"/>
      <c r="K71" s="103"/>
      <c r="L71" s="104"/>
      <c r="M71" s="111"/>
      <c r="N71" s="112"/>
      <c r="O71" s="112"/>
      <c r="P71" s="112"/>
      <c r="Q71" s="112"/>
      <c r="R71" s="112"/>
      <c r="S71" s="112"/>
      <c r="T71" s="112"/>
      <c r="U71" s="112"/>
      <c r="V71" s="112"/>
      <c r="W71" s="113"/>
      <c r="X71" s="111"/>
      <c r="Y71" s="112"/>
      <c r="Z71" s="112"/>
      <c r="AA71" s="112"/>
      <c r="AB71" s="112"/>
      <c r="AC71" s="112"/>
      <c r="AD71" s="112"/>
      <c r="AE71" s="112"/>
      <c r="AF71" s="112"/>
      <c r="AG71" s="112"/>
      <c r="AH71" s="112"/>
      <c r="AI71" s="112"/>
      <c r="AJ71" s="113"/>
      <c r="AK71" s="111"/>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3"/>
      <c r="BH71" s="449"/>
      <c r="BI71" s="339"/>
      <c r="BJ71" s="339"/>
      <c r="BK71" s="339"/>
      <c r="BL71" s="339"/>
      <c r="BM71" s="339"/>
      <c r="BN71" s="445"/>
      <c r="BO71" s="445"/>
      <c r="BP71" s="445"/>
      <c r="BQ71" s="445"/>
      <c r="BR71" s="445"/>
      <c r="BS71" s="445"/>
      <c r="BT71" s="452"/>
      <c r="BU71" s="452"/>
      <c r="BV71" s="453"/>
      <c r="BW71" s="208"/>
      <c r="BX71" s="185"/>
      <c r="BY71" s="185"/>
      <c r="BZ71" s="185"/>
      <c r="CA71" s="209"/>
      <c r="CB71" s="218"/>
      <c r="CC71" s="218"/>
      <c r="CD71" s="218"/>
      <c r="CE71" s="218"/>
      <c r="CF71" s="219"/>
      <c r="CG71" s="102"/>
      <c r="CH71" s="103"/>
      <c r="CI71" s="103"/>
      <c r="CJ71" s="103"/>
      <c r="CK71" s="103"/>
      <c r="CL71" s="103"/>
      <c r="CM71" s="103"/>
      <c r="CN71" s="103"/>
      <c r="CO71" s="103"/>
      <c r="CP71" s="103"/>
      <c r="CQ71" s="103"/>
      <c r="CR71" s="103"/>
      <c r="CS71" s="103"/>
      <c r="CT71" s="103"/>
      <c r="CU71" s="103"/>
      <c r="CV71" s="104"/>
      <c r="DN71" s="11">
        <v>49</v>
      </c>
      <c r="DO71" s="9"/>
      <c r="DP71" s="9"/>
    </row>
    <row r="72" spans="5:120" ht="8.1" customHeight="1" x14ac:dyDescent="0.15">
      <c r="E72" s="148"/>
      <c r="F72" s="149"/>
      <c r="G72" s="102"/>
      <c r="H72" s="103"/>
      <c r="I72" s="103"/>
      <c r="J72" s="103"/>
      <c r="K72" s="103"/>
      <c r="L72" s="104"/>
      <c r="M72" s="152"/>
      <c r="N72" s="153"/>
      <c r="O72" s="153"/>
      <c r="P72" s="153"/>
      <c r="Q72" s="153"/>
      <c r="R72" s="153"/>
      <c r="S72" s="153"/>
      <c r="T72" s="153"/>
      <c r="U72" s="153"/>
      <c r="V72" s="153"/>
      <c r="W72" s="154"/>
      <c r="X72" s="111"/>
      <c r="Y72" s="112"/>
      <c r="Z72" s="112"/>
      <c r="AA72" s="112"/>
      <c r="AB72" s="112"/>
      <c r="AC72" s="112"/>
      <c r="AD72" s="112"/>
      <c r="AE72" s="112"/>
      <c r="AF72" s="112"/>
      <c r="AG72" s="112"/>
      <c r="AH72" s="112"/>
      <c r="AI72" s="112"/>
      <c r="AJ72" s="113"/>
      <c r="AK72" s="111"/>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3"/>
      <c r="BH72" s="88"/>
      <c r="BI72" s="89"/>
      <c r="BJ72" s="89"/>
      <c r="BK72" s="89"/>
      <c r="BL72" s="85"/>
      <c r="BM72" s="85"/>
      <c r="BN72" s="85"/>
      <c r="BO72" s="85"/>
      <c r="BP72" s="85"/>
      <c r="BQ72" s="85"/>
      <c r="BR72" s="85"/>
      <c r="BS72" s="85"/>
      <c r="BT72" s="89"/>
      <c r="BU72" s="89"/>
      <c r="BV72" s="90"/>
      <c r="BW72" s="322"/>
      <c r="BX72" s="323"/>
      <c r="BY72" s="323"/>
      <c r="BZ72" s="323"/>
      <c r="CA72" s="324"/>
      <c r="CB72" s="218"/>
      <c r="CC72" s="218"/>
      <c r="CD72" s="218"/>
      <c r="CE72" s="218"/>
      <c r="CF72" s="219"/>
      <c r="CG72" s="105"/>
      <c r="CH72" s="106"/>
      <c r="CI72" s="106"/>
      <c r="CJ72" s="106"/>
      <c r="CK72" s="106"/>
      <c r="CL72" s="106"/>
      <c r="CM72" s="106"/>
      <c r="CN72" s="106"/>
      <c r="CO72" s="106"/>
      <c r="CP72" s="106"/>
      <c r="CQ72" s="106"/>
      <c r="CR72" s="106"/>
      <c r="CS72" s="106"/>
      <c r="CT72" s="106"/>
      <c r="CU72" s="106"/>
      <c r="CV72" s="107"/>
      <c r="DN72" s="11">
        <v>50</v>
      </c>
      <c r="DO72" s="9"/>
      <c r="DP72" s="9"/>
    </row>
    <row r="73" spans="5:120" ht="8.1" customHeight="1" x14ac:dyDescent="0.15">
      <c r="E73" s="148"/>
      <c r="F73" s="149"/>
      <c r="G73" s="102"/>
      <c r="H73" s="103"/>
      <c r="I73" s="103"/>
      <c r="J73" s="103"/>
      <c r="K73" s="103"/>
      <c r="L73" s="104"/>
      <c r="M73" s="111" t="s">
        <v>48</v>
      </c>
      <c r="N73" s="112"/>
      <c r="O73" s="112"/>
      <c r="P73" s="112"/>
      <c r="Q73" s="112"/>
      <c r="R73" s="112"/>
      <c r="S73" s="112"/>
      <c r="T73" s="112"/>
      <c r="U73" s="112"/>
      <c r="V73" s="112"/>
      <c r="W73" s="113"/>
      <c r="X73" s="117" t="s">
        <v>45</v>
      </c>
      <c r="Y73" s="118"/>
      <c r="Z73" s="118"/>
      <c r="AA73" s="118"/>
      <c r="AB73" s="118"/>
      <c r="AC73" s="118"/>
      <c r="AD73" s="118"/>
      <c r="AE73" s="118"/>
      <c r="AF73" s="118"/>
      <c r="AG73" s="118"/>
      <c r="AH73" s="118"/>
      <c r="AI73" s="118"/>
      <c r="AJ73" s="119"/>
      <c r="AK73" s="108" t="s">
        <v>49</v>
      </c>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10"/>
      <c r="BH73" s="79"/>
      <c r="BI73" s="339" t="s">
        <v>123</v>
      </c>
      <c r="BJ73" s="339"/>
      <c r="BK73" s="339"/>
      <c r="BL73" s="444"/>
      <c r="BM73" s="444"/>
      <c r="BN73" s="444"/>
      <c r="BO73" s="444"/>
      <c r="BP73" s="444"/>
      <c r="BQ73" s="444"/>
      <c r="BR73" s="444"/>
      <c r="BS73" s="444"/>
      <c r="BT73" s="339" t="s">
        <v>22</v>
      </c>
      <c r="BU73" s="339"/>
      <c r="BV73" s="82"/>
      <c r="BW73" s="208" t="str">
        <f>IF(BL73="","",IF(BL73&lt;=10,"〇",""))</f>
        <v/>
      </c>
      <c r="BX73" s="185"/>
      <c r="BY73" s="185"/>
      <c r="BZ73" s="185"/>
      <c r="CA73" s="209"/>
      <c r="CB73" s="214" t="str">
        <f>IF(BL73="","",IF(BL73&gt;10,"○",""))</f>
        <v/>
      </c>
      <c r="CC73" s="215"/>
      <c r="CD73" s="215"/>
      <c r="CE73" s="215"/>
      <c r="CF73" s="216"/>
      <c r="CG73" s="99" t="s">
        <v>185</v>
      </c>
      <c r="CH73" s="100"/>
      <c r="CI73" s="100"/>
      <c r="CJ73" s="100"/>
      <c r="CK73" s="100"/>
      <c r="CL73" s="100"/>
      <c r="CM73" s="100"/>
      <c r="CN73" s="100"/>
      <c r="CO73" s="100"/>
      <c r="CP73" s="100"/>
      <c r="CQ73" s="100"/>
      <c r="CR73" s="100"/>
      <c r="CS73" s="100"/>
      <c r="CT73" s="100"/>
      <c r="CU73" s="100"/>
      <c r="CV73" s="101"/>
      <c r="DN73" s="11">
        <v>51</v>
      </c>
      <c r="DO73" s="9"/>
      <c r="DP73" s="9"/>
    </row>
    <row r="74" spans="5:120" ht="8.1" customHeight="1" x14ac:dyDescent="0.15">
      <c r="E74" s="148"/>
      <c r="F74" s="149"/>
      <c r="G74" s="102"/>
      <c r="H74" s="103"/>
      <c r="I74" s="103"/>
      <c r="J74" s="103"/>
      <c r="K74" s="103"/>
      <c r="L74" s="104"/>
      <c r="M74" s="111"/>
      <c r="N74" s="112"/>
      <c r="O74" s="112"/>
      <c r="P74" s="112"/>
      <c r="Q74" s="112"/>
      <c r="R74" s="112"/>
      <c r="S74" s="112"/>
      <c r="T74" s="112"/>
      <c r="U74" s="112"/>
      <c r="V74" s="112"/>
      <c r="W74" s="113"/>
      <c r="X74" s="120"/>
      <c r="Y74" s="121"/>
      <c r="Z74" s="121"/>
      <c r="AA74" s="121"/>
      <c r="AB74" s="121"/>
      <c r="AC74" s="121"/>
      <c r="AD74" s="121"/>
      <c r="AE74" s="121"/>
      <c r="AF74" s="121"/>
      <c r="AG74" s="121"/>
      <c r="AH74" s="121"/>
      <c r="AI74" s="121"/>
      <c r="AJ74" s="122"/>
      <c r="AK74" s="111"/>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3"/>
      <c r="BH74" s="81"/>
      <c r="BI74" s="339"/>
      <c r="BJ74" s="339"/>
      <c r="BK74" s="339"/>
      <c r="BL74" s="445"/>
      <c r="BM74" s="445"/>
      <c r="BN74" s="445"/>
      <c r="BO74" s="445"/>
      <c r="BP74" s="445"/>
      <c r="BQ74" s="445"/>
      <c r="BR74" s="445"/>
      <c r="BS74" s="445"/>
      <c r="BT74" s="339"/>
      <c r="BU74" s="339"/>
      <c r="BV74" s="82"/>
      <c r="BW74" s="208"/>
      <c r="BX74" s="185"/>
      <c r="BY74" s="185"/>
      <c r="BZ74" s="185"/>
      <c r="CA74" s="209"/>
      <c r="CB74" s="217"/>
      <c r="CC74" s="218"/>
      <c r="CD74" s="218"/>
      <c r="CE74" s="218"/>
      <c r="CF74" s="219"/>
      <c r="CG74" s="102"/>
      <c r="CH74" s="103"/>
      <c r="CI74" s="103"/>
      <c r="CJ74" s="103"/>
      <c r="CK74" s="103"/>
      <c r="CL74" s="103"/>
      <c r="CM74" s="103"/>
      <c r="CN74" s="103"/>
      <c r="CO74" s="103"/>
      <c r="CP74" s="103"/>
      <c r="CQ74" s="103"/>
      <c r="CR74" s="103"/>
      <c r="CS74" s="103"/>
      <c r="CT74" s="103"/>
      <c r="CU74" s="103"/>
      <c r="CV74" s="104"/>
      <c r="DN74" s="11">
        <v>52</v>
      </c>
      <c r="DO74" s="9"/>
      <c r="DP74" s="9"/>
    </row>
    <row r="75" spans="5:120" ht="8.1" customHeight="1" x14ac:dyDescent="0.15">
      <c r="E75" s="150"/>
      <c r="F75" s="151"/>
      <c r="G75" s="105"/>
      <c r="H75" s="106"/>
      <c r="I75" s="106"/>
      <c r="J75" s="106"/>
      <c r="K75" s="106"/>
      <c r="L75" s="107"/>
      <c r="M75" s="114"/>
      <c r="N75" s="115"/>
      <c r="O75" s="115"/>
      <c r="P75" s="115"/>
      <c r="Q75" s="115"/>
      <c r="R75" s="115"/>
      <c r="S75" s="115"/>
      <c r="T75" s="115"/>
      <c r="U75" s="115"/>
      <c r="V75" s="115"/>
      <c r="W75" s="116"/>
      <c r="X75" s="123"/>
      <c r="Y75" s="124"/>
      <c r="Z75" s="124"/>
      <c r="AA75" s="124"/>
      <c r="AB75" s="124"/>
      <c r="AC75" s="124"/>
      <c r="AD75" s="124"/>
      <c r="AE75" s="124"/>
      <c r="AF75" s="124"/>
      <c r="AG75" s="124"/>
      <c r="AH75" s="124"/>
      <c r="AI75" s="124"/>
      <c r="AJ75" s="125"/>
      <c r="AK75" s="114"/>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6"/>
      <c r="BH75" s="59"/>
      <c r="BI75" s="60"/>
      <c r="BJ75" s="60"/>
      <c r="BK75" s="60"/>
      <c r="BL75" s="60"/>
      <c r="BM75" s="60"/>
      <c r="BN75" s="60"/>
      <c r="BO75" s="60"/>
      <c r="BP75" s="60"/>
      <c r="BQ75" s="60"/>
      <c r="BR75" s="60"/>
      <c r="BS75" s="60"/>
      <c r="BT75" s="60"/>
      <c r="BU75" s="60"/>
      <c r="BV75" s="61"/>
      <c r="BW75" s="210"/>
      <c r="BX75" s="187"/>
      <c r="BY75" s="187"/>
      <c r="BZ75" s="187"/>
      <c r="CA75" s="211"/>
      <c r="CB75" s="220"/>
      <c r="CC75" s="221"/>
      <c r="CD75" s="221"/>
      <c r="CE75" s="221"/>
      <c r="CF75" s="222"/>
      <c r="CG75" s="105"/>
      <c r="CH75" s="106"/>
      <c r="CI75" s="106"/>
      <c r="CJ75" s="106"/>
      <c r="CK75" s="106"/>
      <c r="CL75" s="106"/>
      <c r="CM75" s="106"/>
      <c r="CN75" s="106"/>
      <c r="CO75" s="106"/>
      <c r="CP75" s="106"/>
      <c r="CQ75" s="106"/>
      <c r="CR75" s="106"/>
      <c r="CS75" s="106"/>
      <c r="CT75" s="106"/>
      <c r="CU75" s="106"/>
      <c r="CV75" s="107"/>
      <c r="DN75" s="11">
        <v>53</v>
      </c>
      <c r="DO75" s="9"/>
      <c r="DP75" s="9"/>
    </row>
    <row r="76" spans="5:120" ht="8.1" customHeight="1" x14ac:dyDescent="0.15">
      <c r="E76" s="146" t="s">
        <v>151</v>
      </c>
      <c r="F76" s="147"/>
      <c r="G76" s="143" t="s">
        <v>195</v>
      </c>
      <c r="H76" s="144"/>
      <c r="I76" s="144"/>
      <c r="J76" s="144"/>
      <c r="K76" s="144"/>
      <c r="L76" s="145"/>
      <c r="M76" s="143" t="s">
        <v>129</v>
      </c>
      <c r="N76" s="144"/>
      <c r="O76" s="144"/>
      <c r="P76" s="144"/>
      <c r="Q76" s="144"/>
      <c r="R76" s="144"/>
      <c r="S76" s="144"/>
      <c r="T76" s="144"/>
      <c r="U76" s="144"/>
      <c r="V76" s="144"/>
      <c r="W76" s="145"/>
      <c r="X76" s="143" t="s">
        <v>202</v>
      </c>
      <c r="Y76" s="144"/>
      <c r="Z76" s="144"/>
      <c r="AA76" s="144"/>
      <c r="AB76" s="144"/>
      <c r="AC76" s="144"/>
      <c r="AD76" s="144"/>
      <c r="AE76" s="144"/>
      <c r="AF76" s="144"/>
      <c r="AG76" s="144"/>
      <c r="AH76" s="144"/>
      <c r="AI76" s="144"/>
      <c r="AJ76" s="145"/>
      <c r="AK76" s="143" t="s">
        <v>51</v>
      </c>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62"/>
      <c r="BI76" s="63"/>
      <c r="BJ76" s="63"/>
      <c r="BK76" s="63"/>
      <c r="BL76" s="63"/>
      <c r="BM76" s="63"/>
      <c r="BN76" s="63"/>
      <c r="BO76" s="63"/>
      <c r="BP76" s="63"/>
      <c r="BQ76" s="63"/>
      <c r="BR76" s="63"/>
      <c r="BS76" s="63"/>
      <c r="BT76" s="63"/>
      <c r="BU76" s="63"/>
      <c r="BV76" s="64"/>
      <c r="BW76" s="223" t="str">
        <f>IF(AND(BL77="",BL79=""),"",IF(AND(DE57="〇",DE58="〇"),"〇",""))</f>
        <v/>
      </c>
      <c r="BX76" s="183"/>
      <c r="BY76" s="183"/>
      <c r="BZ76" s="183"/>
      <c r="CA76" s="224"/>
      <c r="CB76" s="183" t="str">
        <f>IF(AND(BL77="",BL79=""),"",IF(OR(DE57="×",DE58="×"),"〇",""))</f>
        <v/>
      </c>
      <c r="CC76" s="183"/>
      <c r="CD76" s="183"/>
      <c r="CE76" s="183"/>
      <c r="CF76" s="184"/>
      <c r="CG76" s="99" t="s">
        <v>164</v>
      </c>
      <c r="CH76" s="100"/>
      <c r="CI76" s="100"/>
      <c r="CJ76" s="100"/>
      <c r="CK76" s="100"/>
      <c r="CL76" s="100"/>
      <c r="CM76" s="100"/>
      <c r="CN76" s="100"/>
      <c r="CO76" s="100"/>
      <c r="CP76" s="100"/>
      <c r="CQ76" s="100"/>
      <c r="CR76" s="100"/>
      <c r="CS76" s="100"/>
      <c r="CT76" s="100"/>
      <c r="CU76" s="100"/>
      <c r="CV76" s="101"/>
      <c r="DB76" s="31"/>
      <c r="DC76" s="31"/>
      <c r="DN76" s="11">
        <v>54</v>
      </c>
      <c r="DO76" s="9"/>
      <c r="DP76" s="9"/>
    </row>
    <row r="77" spans="5:120" ht="8.1" customHeight="1" x14ac:dyDescent="0.15">
      <c r="E77" s="148"/>
      <c r="F77" s="149"/>
      <c r="G77" s="111"/>
      <c r="H77" s="112"/>
      <c r="I77" s="112"/>
      <c r="J77" s="112"/>
      <c r="K77" s="112"/>
      <c r="L77" s="113"/>
      <c r="M77" s="111"/>
      <c r="N77" s="112"/>
      <c r="O77" s="112"/>
      <c r="P77" s="112"/>
      <c r="Q77" s="112"/>
      <c r="R77" s="112"/>
      <c r="S77" s="112"/>
      <c r="T77" s="112"/>
      <c r="U77" s="112"/>
      <c r="V77" s="112"/>
      <c r="W77" s="113"/>
      <c r="X77" s="111"/>
      <c r="Y77" s="112"/>
      <c r="Z77" s="112"/>
      <c r="AA77" s="112"/>
      <c r="AB77" s="112"/>
      <c r="AC77" s="112"/>
      <c r="AD77" s="112"/>
      <c r="AE77" s="112"/>
      <c r="AF77" s="112"/>
      <c r="AG77" s="112"/>
      <c r="AH77" s="112"/>
      <c r="AI77" s="112"/>
      <c r="AJ77" s="113"/>
      <c r="AK77" s="111"/>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458" t="s">
        <v>130</v>
      </c>
      <c r="BI77" s="459"/>
      <c r="BJ77" s="459"/>
      <c r="BK77" s="459"/>
      <c r="BL77" s="244"/>
      <c r="BM77" s="244"/>
      <c r="BN77" s="244"/>
      <c r="BO77" s="244"/>
      <c r="BP77" s="244"/>
      <c r="BQ77" s="244"/>
      <c r="BR77" s="244"/>
      <c r="BS77" s="244"/>
      <c r="BT77" s="244"/>
      <c r="BU77" s="244"/>
      <c r="BV77" s="58"/>
      <c r="BW77" s="208"/>
      <c r="BX77" s="185"/>
      <c r="BY77" s="185"/>
      <c r="BZ77" s="185"/>
      <c r="CA77" s="209"/>
      <c r="CB77" s="185"/>
      <c r="CC77" s="185"/>
      <c r="CD77" s="185"/>
      <c r="CE77" s="185"/>
      <c r="CF77" s="186"/>
      <c r="CG77" s="102"/>
      <c r="CH77" s="103"/>
      <c r="CI77" s="103"/>
      <c r="CJ77" s="103"/>
      <c r="CK77" s="103"/>
      <c r="CL77" s="103"/>
      <c r="CM77" s="103"/>
      <c r="CN77" s="103"/>
      <c r="CO77" s="103"/>
      <c r="CP77" s="103"/>
      <c r="CQ77" s="103"/>
      <c r="CR77" s="103"/>
      <c r="CS77" s="103"/>
      <c r="CT77" s="103"/>
      <c r="CU77" s="103"/>
      <c r="CV77" s="104"/>
      <c r="DB77" s="31"/>
      <c r="DC77" s="31"/>
      <c r="DN77" s="11">
        <v>55</v>
      </c>
      <c r="DO77" s="9"/>
      <c r="DP77" s="9"/>
    </row>
    <row r="78" spans="5:120" ht="8.1" customHeight="1" x14ac:dyDescent="0.15">
      <c r="E78" s="148"/>
      <c r="F78" s="149"/>
      <c r="G78" s="111"/>
      <c r="H78" s="112"/>
      <c r="I78" s="112"/>
      <c r="J78" s="112"/>
      <c r="K78" s="112"/>
      <c r="L78" s="113"/>
      <c r="M78" s="111"/>
      <c r="N78" s="112"/>
      <c r="O78" s="112"/>
      <c r="P78" s="112"/>
      <c r="Q78" s="112"/>
      <c r="R78" s="112"/>
      <c r="S78" s="112"/>
      <c r="T78" s="112"/>
      <c r="U78" s="112"/>
      <c r="V78" s="112"/>
      <c r="W78" s="113"/>
      <c r="X78" s="111"/>
      <c r="Y78" s="112"/>
      <c r="Z78" s="112"/>
      <c r="AA78" s="112"/>
      <c r="AB78" s="112"/>
      <c r="AC78" s="112"/>
      <c r="AD78" s="112"/>
      <c r="AE78" s="112"/>
      <c r="AF78" s="112"/>
      <c r="AG78" s="112"/>
      <c r="AH78" s="112"/>
      <c r="AI78" s="112"/>
      <c r="AJ78" s="113"/>
      <c r="AK78" s="454" t="s">
        <v>130</v>
      </c>
      <c r="AL78" s="455"/>
      <c r="AM78" s="455"/>
      <c r="AN78" s="455"/>
      <c r="AO78" s="455"/>
      <c r="AP78" s="455"/>
      <c r="AQ78" s="162" t="str">
        <f>IF(OR(AJ6="認定番号",AJ6=""),"?",VLOOKUP(AJ6,DD22:DJ33,3,FALSE))</f>
        <v>?</v>
      </c>
      <c r="AR78" s="162"/>
      <c r="AS78" s="162"/>
      <c r="AT78" s="162"/>
      <c r="AU78" s="162"/>
      <c r="AV78" s="162"/>
      <c r="AW78" s="162"/>
      <c r="AX78" s="162"/>
      <c r="AY78" s="162"/>
      <c r="AZ78" s="162"/>
      <c r="BA78" s="162"/>
      <c r="BB78" s="162"/>
      <c r="BC78" s="162"/>
      <c r="BD78" s="162"/>
      <c r="BE78" s="162"/>
      <c r="BF78" s="162"/>
      <c r="BG78" s="162"/>
      <c r="BH78" s="458"/>
      <c r="BI78" s="459"/>
      <c r="BJ78" s="459"/>
      <c r="BK78" s="459"/>
      <c r="BL78" s="141"/>
      <c r="BM78" s="141"/>
      <c r="BN78" s="141"/>
      <c r="BO78" s="141"/>
      <c r="BP78" s="141"/>
      <c r="BQ78" s="141"/>
      <c r="BR78" s="141"/>
      <c r="BS78" s="141"/>
      <c r="BT78" s="141"/>
      <c r="BU78" s="141"/>
      <c r="BV78" s="58"/>
      <c r="BW78" s="208"/>
      <c r="BX78" s="185"/>
      <c r="BY78" s="185"/>
      <c r="BZ78" s="185"/>
      <c r="CA78" s="209"/>
      <c r="CB78" s="185"/>
      <c r="CC78" s="185"/>
      <c r="CD78" s="185"/>
      <c r="CE78" s="185"/>
      <c r="CF78" s="186"/>
      <c r="CG78" s="102"/>
      <c r="CH78" s="103"/>
      <c r="CI78" s="103"/>
      <c r="CJ78" s="103"/>
      <c r="CK78" s="103"/>
      <c r="CL78" s="103"/>
      <c r="CM78" s="103"/>
      <c r="CN78" s="103"/>
      <c r="CO78" s="103"/>
      <c r="CP78" s="103"/>
      <c r="CQ78" s="103"/>
      <c r="CR78" s="103"/>
      <c r="CS78" s="103"/>
      <c r="CT78" s="103"/>
      <c r="CU78" s="103"/>
      <c r="CV78" s="104"/>
      <c r="DB78" s="31"/>
      <c r="DC78" s="31"/>
      <c r="DN78" s="11">
        <v>56</v>
      </c>
      <c r="DO78" s="9"/>
      <c r="DP78" s="9"/>
    </row>
    <row r="79" spans="5:120" ht="8.1" customHeight="1" x14ac:dyDescent="0.15">
      <c r="E79" s="148"/>
      <c r="F79" s="149"/>
      <c r="G79" s="111"/>
      <c r="H79" s="112"/>
      <c r="I79" s="112"/>
      <c r="J79" s="112"/>
      <c r="K79" s="112"/>
      <c r="L79" s="113"/>
      <c r="M79" s="111"/>
      <c r="N79" s="112"/>
      <c r="O79" s="112"/>
      <c r="P79" s="112"/>
      <c r="Q79" s="112"/>
      <c r="R79" s="112"/>
      <c r="S79" s="112"/>
      <c r="T79" s="112"/>
      <c r="U79" s="112"/>
      <c r="V79" s="112"/>
      <c r="W79" s="113"/>
      <c r="X79" s="111"/>
      <c r="Y79" s="112"/>
      <c r="Z79" s="112"/>
      <c r="AA79" s="112"/>
      <c r="AB79" s="112"/>
      <c r="AC79" s="112"/>
      <c r="AD79" s="112"/>
      <c r="AE79" s="112"/>
      <c r="AF79" s="112"/>
      <c r="AG79" s="112"/>
      <c r="AH79" s="112"/>
      <c r="AI79" s="112"/>
      <c r="AJ79" s="113"/>
      <c r="AK79" s="454"/>
      <c r="AL79" s="455"/>
      <c r="AM79" s="455"/>
      <c r="AN79" s="455"/>
      <c r="AO79" s="455"/>
      <c r="AP79" s="455"/>
      <c r="AQ79" s="213"/>
      <c r="AR79" s="213"/>
      <c r="AS79" s="213"/>
      <c r="AT79" s="213"/>
      <c r="AU79" s="213"/>
      <c r="AV79" s="213"/>
      <c r="AW79" s="213"/>
      <c r="AX79" s="213"/>
      <c r="AY79" s="213"/>
      <c r="AZ79" s="213"/>
      <c r="BA79" s="213"/>
      <c r="BB79" s="213"/>
      <c r="BC79" s="213"/>
      <c r="BD79" s="213"/>
      <c r="BE79" s="213"/>
      <c r="BF79" s="213"/>
      <c r="BG79" s="162"/>
      <c r="BH79" s="458" t="s">
        <v>131</v>
      </c>
      <c r="BI79" s="459"/>
      <c r="BJ79" s="459"/>
      <c r="BK79" s="459"/>
      <c r="BL79" s="140"/>
      <c r="BM79" s="140"/>
      <c r="BN79" s="140"/>
      <c r="BO79" s="140"/>
      <c r="BP79" s="140"/>
      <c r="BQ79" s="140"/>
      <c r="BR79" s="140"/>
      <c r="BS79" s="140"/>
      <c r="BT79" s="140"/>
      <c r="BU79" s="140"/>
      <c r="BV79" s="58"/>
      <c r="BW79" s="208"/>
      <c r="BX79" s="185"/>
      <c r="BY79" s="185"/>
      <c r="BZ79" s="185"/>
      <c r="CA79" s="209"/>
      <c r="CB79" s="185"/>
      <c r="CC79" s="185"/>
      <c r="CD79" s="185"/>
      <c r="CE79" s="185"/>
      <c r="CF79" s="186"/>
      <c r="CG79" s="102"/>
      <c r="CH79" s="103"/>
      <c r="CI79" s="103"/>
      <c r="CJ79" s="103"/>
      <c r="CK79" s="103"/>
      <c r="CL79" s="103"/>
      <c r="CM79" s="103"/>
      <c r="CN79" s="103"/>
      <c r="CO79" s="103"/>
      <c r="CP79" s="103"/>
      <c r="CQ79" s="103"/>
      <c r="CR79" s="103"/>
      <c r="CS79" s="103"/>
      <c r="CT79" s="103"/>
      <c r="CU79" s="103"/>
      <c r="CV79" s="104"/>
      <c r="DN79" s="11">
        <v>57</v>
      </c>
      <c r="DO79" s="9"/>
      <c r="DP79" s="9"/>
    </row>
    <row r="80" spans="5:120" ht="8.1" customHeight="1" x14ac:dyDescent="0.15">
      <c r="E80" s="148"/>
      <c r="F80" s="149"/>
      <c r="G80" s="111"/>
      <c r="H80" s="112"/>
      <c r="I80" s="112"/>
      <c r="J80" s="112"/>
      <c r="K80" s="112"/>
      <c r="L80" s="113"/>
      <c r="M80" s="111"/>
      <c r="N80" s="112"/>
      <c r="O80" s="112"/>
      <c r="P80" s="112"/>
      <c r="Q80" s="112"/>
      <c r="R80" s="112"/>
      <c r="S80" s="112"/>
      <c r="T80" s="112"/>
      <c r="U80" s="112"/>
      <c r="V80" s="112"/>
      <c r="W80" s="113"/>
      <c r="X80" s="111"/>
      <c r="Y80" s="112"/>
      <c r="Z80" s="112"/>
      <c r="AA80" s="112"/>
      <c r="AB80" s="112"/>
      <c r="AC80" s="112"/>
      <c r="AD80" s="112"/>
      <c r="AE80" s="112"/>
      <c r="AF80" s="112"/>
      <c r="AG80" s="112"/>
      <c r="AH80" s="112"/>
      <c r="AI80" s="112"/>
      <c r="AJ80" s="113"/>
      <c r="AK80" s="454" t="s">
        <v>171</v>
      </c>
      <c r="AL80" s="455"/>
      <c r="AM80" s="455"/>
      <c r="AN80" s="455"/>
      <c r="AO80" s="455"/>
      <c r="AP80" s="455"/>
      <c r="AQ80" s="162" t="str">
        <f>IF(OR(AJ6="認定番号",AJ6=""),"?",VLOOKUP(AJ6,DD22:DJ33,4,FALSE))</f>
        <v>?</v>
      </c>
      <c r="AR80" s="162"/>
      <c r="AS80" s="162"/>
      <c r="AT80" s="162"/>
      <c r="AU80" s="162"/>
      <c r="AV80" s="162"/>
      <c r="AW80" s="162"/>
      <c r="AX80" s="162"/>
      <c r="AY80" s="162"/>
      <c r="AZ80" s="162"/>
      <c r="BA80" s="162"/>
      <c r="BB80" s="162"/>
      <c r="BC80" s="162"/>
      <c r="BD80" s="162"/>
      <c r="BE80" s="162"/>
      <c r="BF80" s="162"/>
      <c r="BG80" s="162"/>
      <c r="BH80" s="458"/>
      <c r="BI80" s="459"/>
      <c r="BJ80" s="459"/>
      <c r="BK80" s="459"/>
      <c r="BL80" s="141"/>
      <c r="BM80" s="141"/>
      <c r="BN80" s="141"/>
      <c r="BO80" s="141"/>
      <c r="BP80" s="141"/>
      <c r="BQ80" s="141"/>
      <c r="BR80" s="141"/>
      <c r="BS80" s="141"/>
      <c r="BT80" s="141"/>
      <c r="BU80" s="141"/>
      <c r="BV80" s="58"/>
      <c r="BW80" s="208"/>
      <c r="BX80" s="185"/>
      <c r="BY80" s="185"/>
      <c r="BZ80" s="185"/>
      <c r="CA80" s="209"/>
      <c r="CB80" s="185"/>
      <c r="CC80" s="185"/>
      <c r="CD80" s="185"/>
      <c r="CE80" s="185"/>
      <c r="CF80" s="186"/>
      <c r="CG80" s="102"/>
      <c r="CH80" s="103"/>
      <c r="CI80" s="103"/>
      <c r="CJ80" s="103"/>
      <c r="CK80" s="103"/>
      <c r="CL80" s="103"/>
      <c r="CM80" s="103"/>
      <c r="CN80" s="103"/>
      <c r="CO80" s="103"/>
      <c r="CP80" s="103"/>
      <c r="CQ80" s="103"/>
      <c r="CR80" s="103"/>
      <c r="CS80" s="103"/>
      <c r="CT80" s="103"/>
      <c r="CU80" s="103"/>
      <c r="CV80" s="104"/>
      <c r="DN80" s="11">
        <v>58</v>
      </c>
      <c r="DO80" s="9"/>
      <c r="DP80" s="9"/>
    </row>
    <row r="81" spans="5:120" ht="8.1" customHeight="1" x14ac:dyDescent="0.15">
      <c r="E81" s="150"/>
      <c r="F81" s="151"/>
      <c r="G81" s="114"/>
      <c r="H81" s="115"/>
      <c r="I81" s="115"/>
      <c r="J81" s="115"/>
      <c r="K81" s="115"/>
      <c r="L81" s="116"/>
      <c r="M81" s="114"/>
      <c r="N81" s="115"/>
      <c r="O81" s="115"/>
      <c r="P81" s="115"/>
      <c r="Q81" s="115"/>
      <c r="R81" s="115"/>
      <c r="S81" s="115"/>
      <c r="T81" s="115"/>
      <c r="U81" s="115"/>
      <c r="V81" s="115"/>
      <c r="W81" s="116"/>
      <c r="X81" s="114"/>
      <c r="Y81" s="115"/>
      <c r="Z81" s="115"/>
      <c r="AA81" s="115"/>
      <c r="AB81" s="115"/>
      <c r="AC81" s="115"/>
      <c r="AD81" s="115"/>
      <c r="AE81" s="115"/>
      <c r="AF81" s="115"/>
      <c r="AG81" s="115"/>
      <c r="AH81" s="115"/>
      <c r="AI81" s="115"/>
      <c r="AJ81" s="116"/>
      <c r="AK81" s="456"/>
      <c r="AL81" s="457"/>
      <c r="AM81" s="457"/>
      <c r="AN81" s="457"/>
      <c r="AO81" s="457"/>
      <c r="AP81" s="457"/>
      <c r="AQ81" s="213"/>
      <c r="AR81" s="213"/>
      <c r="AS81" s="213"/>
      <c r="AT81" s="213"/>
      <c r="AU81" s="213"/>
      <c r="AV81" s="213"/>
      <c r="AW81" s="213"/>
      <c r="AX81" s="213"/>
      <c r="AY81" s="213"/>
      <c r="AZ81" s="213"/>
      <c r="BA81" s="213"/>
      <c r="BB81" s="213"/>
      <c r="BC81" s="213"/>
      <c r="BD81" s="213"/>
      <c r="BE81" s="213"/>
      <c r="BF81" s="213"/>
      <c r="BG81" s="213"/>
      <c r="BH81" s="59"/>
      <c r="BI81" s="60"/>
      <c r="BJ81" s="60"/>
      <c r="BK81" s="60"/>
      <c r="BL81" s="91"/>
      <c r="BM81" s="91"/>
      <c r="BN81" s="91"/>
      <c r="BO81" s="91"/>
      <c r="BP81" s="91"/>
      <c r="BQ81" s="91"/>
      <c r="BR81" s="91"/>
      <c r="BS81" s="91"/>
      <c r="BT81" s="91"/>
      <c r="BU81" s="91"/>
      <c r="BV81" s="61"/>
      <c r="BW81" s="210"/>
      <c r="BX81" s="187"/>
      <c r="BY81" s="187"/>
      <c r="BZ81" s="187"/>
      <c r="CA81" s="211"/>
      <c r="CB81" s="187"/>
      <c r="CC81" s="187"/>
      <c r="CD81" s="187"/>
      <c r="CE81" s="187"/>
      <c r="CF81" s="188"/>
      <c r="CG81" s="105"/>
      <c r="CH81" s="106"/>
      <c r="CI81" s="106"/>
      <c r="CJ81" s="106"/>
      <c r="CK81" s="106"/>
      <c r="CL81" s="106"/>
      <c r="CM81" s="106"/>
      <c r="CN81" s="106"/>
      <c r="CO81" s="106"/>
      <c r="CP81" s="106"/>
      <c r="CQ81" s="106"/>
      <c r="CR81" s="106"/>
      <c r="CS81" s="106"/>
      <c r="CT81" s="106"/>
      <c r="CU81" s="106"/>
      <c r="CV81" s="107"/>
      <c r="DN81" s="11">
        <v>59</v>
      </c>
      <c r="DO81" s="9"/>
      <c r="DP81" s="9"/>
    </row>
    <row r="82" spans="5:120" ht="8.1" customHeight="1" x14ac:dyDescent="0.15">
      <c r="E82" s="146" t="s">
        <v>152</v>
      </c>
      <c r="F82" s="147"/>
      <c r="G82" s="143" t="s">
        <v>52</v>
      </c>
      <c r="H82" s="144"/>
      <c r="I82" s="144"/>
      <c r="J82" s="144"/>
      <c r="K82" s="144"/>
      <c r="L82" s="145"/>
      <c r="M82" s="158" t="s">
        <v>48</v>
      </c>
      <c r="N82" s="159"/>
      <c r="O82" s="159"/>
      <c r="P82" s="159"/>
      <c r="Q82" s="159"/>
      <c r="R82" s="159"/>
      <c r="S82" s="159"/>
      <c r="T82" s="159"/>
      <c r="U82" s="159"/>
      <c r="V82" s="159"/>
      <c r="W82" s="160"/>
      <c r="X82" s="143" t="s">
        <v>53</v>
      </c>
      <c r="Y82" s="144"/>
      <c r="Z82" s="144"/>
      <c r="AA82" s="144"/>
      <c r="AB82" s="144"/>
      <c r="AC82" s="144"/>
      <c r="AD82" s="144"/>
      <c r="AE82" s="144"/>
      <c r="AF82" s="144"/>
      <c r="AG82" s="144"/>
      <c r="AH82" s="144"/>
      <c r="AI82" s="144"/>
      <c r="AJ82" s="145"/>
      <c r="AK82" s="143" t="s">
        <v>54</v>
      </c>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5"/>
      <c r="BH82" s="248" t="s">
        <v>76</v>
      </c>
      <c r="BI82" s="137"/>
      <c r="BJ82" s="137"/>
      <c r="BK82" s="137"/>
      <c r="BL82" s="137"/>
      <c r="BM82" s="137"/>
      <c r="BN82" s="137"/>
      <c r="BO82" s="137"/>
      <c r="BP82" s="137"/>
      <c r="BQ82" s="137"/>
      <c r="BR82" s="140"/>
      <c r="BS82" s="140"/>
      <c r="BT82" s="140"/>
      <c r="BU82" s="137" t="s">
        <v>22</v>
      </c>
      <c r="BV82" s="138"/>
      <c r="BW82" s="223" t="str">
        <f>IF(AND(AND(DG49="〇",DG50="〇"),AND(AND(DG51="〇",DG52="〇"),DG53="〇")),"〇","")</f>
        <v/>
      </c>
      <c r="BX82" s="183"/>
      <c r="BY82" s="183"/>
      <c r="BZ82" s="183"/>
      <c r="CA82" s="224"/>
      <c r="CB82" s="315" t="str">
        <f>IF(OR(OR(DG49="×",DG50="×"),OR(OR(DG51="×",DG52="×"),DG53="×")),"〇","")</f>
        <v/>
      </c>
      <c r="CC82" s="315"/>
      <c r="CD82" s="315"/>
      <c r="CE82" s="315"/>
      <c r="CF82" s="316"/>
      <c r="CG82" s="99" t="s">
        <v>183</v>
      </c>
      <c r="CH82" s="100"/>
      <c r="CI82" s="100"/>
      <c r="CJ82" s="100"/>
      <c r="CK82" s="100"/>
      <c r="CL82" s="100"/>
      <c r="CM82" s="100"/>
      <c r="CN82" s="100"/>
      <c r="CO82" s="100"/>
      <c r="CP82" s="100"/>
      <c r="CQ82" s="100"/>
      <c r="CR82" s="100"/>
      <c r="CS82" s="100"/>
      <c r="CT82" s="100"/>
      <c r="CU82" s="100"/>
      <c r="CV82" s="101"/>
      <c r="DN82" s="11">
        <v>60</v>
      </c>
      <c r="DO82" s="9"/>
      <c r="DP82" s="9"/>
    </row>
    <row r="83" spans="5:120" ht="8.1" customHeight="1" x14ac:dyDescent="0.15">
      <c r="E83" s="148"/>
      <c r="F83" s="149"/>
      <c r="G83" s="111"/>
      <c r="H83" s="112"/>
      <c r="I83" s="112"/>
      <c r="J83" s="112"/>
      <c r="K83" s="112"/>
      <c r="L83" s="113"/>
      <c r="M83" s="120"/>
      <c r="N83" s="121"/>
      <c r="O83" s="121"/>
      <c r="P83" s="121"/>
      <c r="Q83" s="121"/>
      <c r="R83" s="121"/>
      <c r="S83" s="121"/>
      <c r="T83" s="121"/>
      <c r="U83" s="121"/>
      <c r="V83" s="121"/>
      <c r="W83" s="122"/>
      <c r="X83" s="111"/>
      <c r="Y83" s="112"/>
      <c r="Z83" s="112"/>
      <c r="AA83" s="112"/>
      <c r="AB83" s="112"/>
      <c r="AC83" s="112"/>
      <c r="AD83" s="112"/>
      <c r="AE83" s="112"/>
      <c r="AF83" s="112"/>
      <c r="AG83" s="112"/>
      <c r="AH83" s="112"/>
      <c r="AI83" s="112"/>
      <c r="AJ83" s="113"/>
      <c r="AK83" s="111"/>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3"/>
      <c r="BH83" s="142"/>
      <c r="BI83" s="136"/>
      <c r="BJ83" s="136"/>
      <c r="BK83" s="136"/>
      <c r="BL83" s="136"/>
      <c r="BM83" s="136"/>
      <c r="BN83" s="136"/>
      <c r="BO83" s="136"/>
      <c r="BP83" s="136"/>
      <c r="BQ83" s="136"/>
      <c r="BR83" s="141"/>
      <c r="BS83" s="141"/>
      <c r="BT83" s="141"/>
      <c r="BU83" s="136"/>
      <c r="BV83" s="139"/>
      <c r="BW83" s="208"/>
      <c r="BX83" s="185"/>
      <c r="BY83" s="185"/>
      <c r="BZ83" s="185"/>
      <c r="CA83" s="209"/>
      <c r="CB83" s="218"/>
      <c r="CC83" s="218"/>
      <c r="CD83" s="218"/>
      <c r="CE83" s="218"/>
      <c r="CF83" s="219"/>
      <c r="CG83" s="102"/>
      <c r="CH83" s="103"/>
      <c r="CI83" s="103"/>
      <c r="CJ83" s="103"/>
      <c r="CK83" s="103"/>
      <c r="CL83" s="103"/>
      <c r="CM83" s="103"/>
      <c r="CN83" s="103"/>
      <c r="CO83" s="103"/>
      <c r="CP83" s="103"/>
      <c r="CQ83" s="103"/>
      <c r="CR83" s="103"/>
      <c r="CS83" s="103"/>
      <c r="CT83" s="103"/>
      <c r="CU83" s="103"/>
      <c r="CV83" s="104"/>
      <c r="DN83" s="11">
        <v>61</v>
      </c>
      <c r="DO83" s="9"/>
      <c r="DP83" s="9"/>
    </row>
    <row r="84" spans="5:120" ht="8.1" customHeight="1" x14ac:dyDescent="0.15">
      <c r="E84" s="148"/>
      <c r="F84" s="149"/>
      <c r="G84" s="111"/>
      <c r="H84" s="112"/>
      <c r="I84" s="112"/>
      <c r="J84" s="112"/>
      <c r="K84" s="112"/>
      <c r="L84" s="113"/>
      <c r="M84" s="120"/>
      <c r="N84" s="121"/>
      <c r="O84" s="121"/>
      <c r="P84" s="121"/>
      <c r="Q84" s="121"/>
      <c r="R84" s="121"/>
      <c r="S84" s="121"/>
      <c r="T84" s="121"/>
      <c r="U84" s="121"/>
      <c r="V84" s="121"/>
      <c r="W84" s="122"/>
      <c r="X84" s="111"/>
      <c r="Y84" s="112"/>
      <c r="Z84" s="112"/>
      <c r="AA84" s="112"/>
      <c r="AB84" s="112"/>
      <c r="AC84" s="112"/>
      <c r="AD84" s="112"/>
      <c r="AE84" s="112"/>
      <c r="AF84" s="112"/>
      <c r="AG84" s="112"/>
      <c r="AH84" s="112"/>
      <c r="AI84" s="112"/>
      <c r="AJ84" s="113"/>
      <c r="AK84" s="111"/>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3"/>
      <c r="BH84" s="142" t="s">
        <v>75</v>
      </c>
      <c r="BI84" s="136"/>
      <c r="BJ84" s="136"/>
      <c r="BK84" s="136"/>
      <c r="BL84" s="136"/>
      <c r="BM84" s="136"/>
      <c r="BN84" s="136"/>
      <c r="BO84" s="136"/>
      <c r="BP84" s="136"/>
      <c r="BQ84" s="136"/>
      <c r="BR84" s="140"/>
      <c r="BS84" s="140"/>
      <c r="BT84" s="140"/>
      <c r="BU84" s="136" t="s">
        <v>22</v>
      </c>
      <c r="BV84" s="139"/>
      <c r="BW84" s="208"/>
      <c r="BX84" s="185"/>
      <c r="BY84" s="185"/>
      <c r="BZ84" s="185"/>
      <c r="CA84" s="209"/>
      <c r="CB84" s="218"/>
      <c r="CC84" s="218"/>
      <c r="CD84" s="218"/>
      <c r="CE84" s="218"/>
      <c r="CF84" s="219"/>
      <c r="CG84" s="102"/>
      <c r="CH84" s="103"/>
      <c r="CI84" s="103"/>
      <c r="CJ84" s="103"/>
      <c r="CK84" s="103"/>
      <c r="CL84" s="103"/>
      <c r="CM84" s="103"/>
      <c r="CN84" s="103"/>
      <c r="CO84" s="103"/>
      <c r="CP84" s="103"/>
      <c r="CQ84" s="103"/>
      <c r="CR84" s="103"/>
      <c r="CS84" s="103"/>
      <c r="CT84" s="103"/>
      <c r="CU84" s="103"/>
      <c r="CV84" s="104"/>
      <c r="DN84" s="11">
        <v>62</v>
      </c>
      <c r="DO84" s="9"/>
      <c r="DP84" s="9"/>
    </row>
    <row r="85" spans="5:120" ht="8.1" customHeight="1" x14ac:dyDescent="0.15">
      <c r="E85" s="148"/>
      <c r="F85" s="149"/>
      <c r="G85" s="111"/>
      <c r="H85" s="112"/>
      <c r="I85" s="112"/>
      <c r="J85" s="112"/>
      <c r="K85" s="112"/>
      <c r="L85" s="113"/>
      <c r="M85" s="120"/>
      <c r="N85" s="121"/>
      <c r="O85" s="121"/>
      <c r="P85" s="121"/>
      <c r="Q85" s="121"/>
      <c r="R85" s="121"/>
      <c r="S85" s="121"/>
      <c r="T85" s="121"/>
      <c r="U85" s="121"/>
      <c r="V85" s="121"/>
      <c r="W85" s="122"/>
      <c r="X85" s="111"/>
      <c r="Y85" s="112"/>
      <c r="Z85" s="112"/>
      <c r="AA85" s="112"/>
      <c r="AB85" s="112"/>
      <c r="AC85" s="112"/>
      <c r="AD85" s="112"/>
      <c r="AE85" s="112"/>
      <c r="AF85" s="112"/>
      <c r="AG85" s="112"/>
      <c r="AH85" s="112"/>
      <c r="AI85" s="112"/>
      <c r="AJ85" s="113"/>
      <c r="AK85" s="111"/>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3"/>
      <c r="BH85" s="142"/>
      <c r="BI85" s="136"/>
      <c r="BJ85" s="136"/>
      <c r="BK85" s="136"/>
      <c r="BL85" s="136"/>
      <c r="BM85" s="136"/>
      <c r="BN85" s="136"/>
      <c r="BO85" s="136"/>
      <c r="BP85" s="136"/>
      <c r="BQ85" s="136"/>
      <c r="BR85" s="141"/>
      <c r="BS85" s="141"/>
      <c r="BT85" s="141"/>
      <c r="BU85" s="136"/>
      <c r="BV85" s="139"/>
      <c r="BW85" s="208"/>
      <c r="BX85" s="185"/>
      <c r="BY85" s="185"/>
      <c r="BZ85" s="185"/>
      <c r="CA85" s="209"/>
      <c r="CB85" s="218"/>
      <c r="CC85" s="218"/>
      <c r="CD85" s="218"/>
      <c r="CE85" s="218"/>
      <c r="CF85" s="219"/>
      <c r="CG85" s="102"/>
      <c r="CH85" s="103"/>
      <c r="CI85" s="103"/>
      <c r="CJ85" s="103"/>
      <c r="CK85" s="103"/>
      <c r="CL85" s="103"/>
      <c r="CM85" s="103"/>
      <c r="CN85" s="103"/>
      <c r="CO85" s="103"/>
      <c r="CP85" s="103"/>
      <c r="CQ85" s="103"/>
      <c r="CR85" s="103"/>
      <c r="CS85" s="103"/>
      <c r="CT85" s="103"/>
      <c r="CU85" s="103"/>
      <c r="CV85" s="104"/>
      <c r="DN85" s="11">
        <v>63</v>
      </c>
      <c r="DO85" s="9"/>
      <c r="DP85" s="9"/>
    </row>
    <row r="86" spans="5:120" ht="8.1" customHeight="1" x14ac:dyDescent="0.15">
      <c r="E86" s="148"/>
      <c r="F86" s="149"/>
      <c r="G86" s="111"/>
      <c r="H86" s="112"/>
      <c r="I86" s="112"/>
      <c r="J86" s="112"/>
      <c r="K86" s="112"/>
      <c r="L86" s="113"/>
      <c r="M86" s="120"/>
      <c r="N86" s="121"/>
      <c r="O86" s="121"/>
      <c r="P86" s="121"/>
      <c r="Q86" s="121"/>
      <c r="R86" s="121"/>
      <c r="S86" s="121"/>
      <c r="T86" s="121"/>
      <c r="U86" s="121"/>
      <c r="V86" s="121"/>
      <c r="W86" s="122"/>
      <c r="X86" s="111"/>
      <c r="Y86" s="112"/>
      <c r="Z86" s="112"/>
      <c r="AA86" s="112"/>
      <c r="AB86" s="112"/>
      <c r="AC86" s="112"/>
      <c r="AD86" s="112"/>
      <c r="AE86" s="112"/>
      <c r="AF86" s="112"/>
      <c r="AG86" s="112"/>
      <c r="AH86" s="112"/>
      <c r="AI86" s="112"/>
      <c r="AJ86" s="113"/>
      <c r="AK86" s="111" t="s">
        <v>77</v>
      </c>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3"/>
      <c r="BH86" s="142" t="s">
        <v>172</v>
      </c>
      <c r="BI86" s="136"/>
      <c r="BJ86" s="136"/>
      <c r="BK86" s="136"/>
      <c r="BL86" s="136"/>
      <c r="BM86" s="136"/>
      <c r="BN86" s="136"/>
      <c r="BO86" s="136"/>
      <c r="BP86" s="136"/>
      <c r="BQ86" s="136"/>
      <c r="BR86" s="140"/>
      <c r="BS86" s="140"/>
      <c r="BT86" s="140"/>
      <c r="BU86" s="136" t="s">
        <v>22</v>
      </c>
      <c r="BV86" s="139"/>
      <c r="BW86" s="208"/>
      <c r="BX86" s="185"/>
      <c r="BY86" s="185"/>
      <c r="BZ86" s="185"/>
      <c r="CA86" s="209"/>
      <c r="CB86" s="218"/>
      <c r="CC86" s="218"/>
      <c r="CD86" s="218"/>
      <c r="CE86" s="218"/>
      <c r="CF86" s="219"/>
      <c r="CG86" s="102"/>
      <c r="CH86" s="103"/>
      <c r="CI86" s="103"/>
      <c r="CJ86" s="103"/>
      <c r="CK86" s="103"/>
      <c r="CL86" s="103"/>
      <c r="CM86" s="103"/>
      <c r="CN86" s="103"/>
      <c r="CO86" s="103"/>
      <c r="CP86" s="103"/>
      <c r="CQ86" s="103"/>
      <c r="CR86" s="103"/>
      <c r="CS86" s="103"/>
      <c r="CT86" s="103"/>
      <c r="CU86" s="103"/>
      <c r="CV86" s="104"/>
      <c r="DN86" s="11">
        <v>64</v>
      </c>
      <c r="DO86" s="9"/>
      <c r="DP86" s="9"/>
    </row>
    <row r="87" spans="5:120" ht="8.1" customHeight="1" x14ac:dyDescent="0.15">
      <c r="E87" s="148"/>
      <c r="F87" s="149"/>
      <c r="G87" s="111"/>
      <c r="H87" s="112"/>
      <c r="I87" s="112"/>
      <c r="J87" s="112"/>
      <c r="K87" s="112"/>
      <c r="L87" s="113"/>
      <c r="M87" s="120"/>
      <c r="N87" s="121"/>
      <c r="O87" s="121"/>
      <c r="P87" s="121"/>
      <c r="Q87" s="121"/>
      <c r="R87" s="121"/>
      <c r="S87" s="121"/>
      <c r="T87" s="121"/>
      <c r="U87" s="121"/>
      <c r="V87" s="121"/>
      <c r="W87" s="122"/>
      <c r="X87" s="111"/>
      <c r="Y87" s="112"/>
      <c r="Z87" s="112"/>
      <c r="AA87" s="112"/>
      <c r="AB87" s="112"/>
      <c r="AC87" s="112"/>
      <c r="AD87" s="112"/>
      <c r="AE87" s="112"/>
      <c r="AF87" s="112"/>
      <c r="AG87" s="112"/>
      <c r="AH87" s="112"/>
      <c r="AI87" s="112"/>
      <c r="AJ87" s="113"/>
      <c r="AK87" s="111"/>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3"/>
      <c r="BH87" s="142"/>
      <c r="BI87" s="136"/>
      <c r="BJ87" s="136"/>
      <c r="BK87" s="136"/>
      <c r="BL87" s="136"/>
      <c r="BM87" s="136"/>
      <c r="BN87" s="136"/>
      <c r="BO87" s="136"/>
      <c r="BP87" s="136"/>
      <c r="BQ87" s="136"/>
      <c r="BR87" s="141"/>
      <c r="BS87" s="141"/>
      <c r="BT87" s="141"/>
      <c r="BU87" s="136"/>
      <c r="BV87" s="139"/>
      <c r="BW87" s="208"/>
      <c r="BX87" s="185"/>
      <c r="BY87" s="185"/>
      <c r="BZ87" s="185"/>
      <c r="CA87" s="209"/>
      <c r="CB87" s="218"/>
      <c r="CC87" s="218"/>
      <c r="CD87" s="218"/>
      <c r="CE87" s="218"/>
      <c r="CF87" s="219"/>
      <c r="CG87" s="102"/>
      <c r="CH87" s="103"/>
      <c r="CI87" s="103"/>
      <c r="CJ87" s="103"/>
      <c r="CK87" s="103"/>
      <c r="CL87" s="103"/>
      <c r="CM87" s="103"/>
      <c r="CN87" s="103"/>
      <c r="CO87" s="103"/>
      <c r="CP87" s="103"/>
      <c r="CQ87" s="103"/>
      <c r="CR87" s="103"/>
      <c r="CS87" s="103"/>
      <c r="CT87" s="103"/>
      <c r="CU87" s="103"/>
      <c r="CV87" s="104"/>
    </row>
    <row r="88" spans="5:120" ht="8.1" customHeight="1" x14ac:dyDescent="0.15">
      <c r="E88" s="148"/>
      <c r="F88" s="149"/>
      <c r="G88" s="111"/>
      <c r="H88" s="112"/>
      <c r="I88" s="112"/>
      <c r="J88" s="112"/>
      <c r="K88" s="112"/>
      <c r="L88" s="113"/>
      <c r="M88" s="120"/>
      <c r="N88" s="121"/>
      <c r="O88" s="121"/>
      <c r="P88" s="121"/>
      <c r="Q88" s="121"/>
      <c r="R88" s="121"/>
      <c r="S88" s="121"/>
      <c r="T88" s="121"/>
      <c r="U88" s="121"/>
      <c r="V88" s="121"/>
      <c r="W88" s="122"/>
      <c r="X88" s="111"/>
      <c r="Y88" s="112"/>
      <c r="Z88" s="112"/>
      <c r="AA88" s="112"/>
      <c r="AB88" s="112"/>
      <c r="AC88" s="112"/>
      <c r="AD88" s="112"/>
      <c r="AE88" s="112"/>
      <c r="AF88" s="112"/>
      <c r="AG88" s="112"/>
      <c r="AH88" s="112"/>
      <c r="AI88" s="112"/>
      <c r="AJ88" s="113"/>
      <c r="AK88" s="161" t="s">
        <v>127</v>
      </c>
      <c r="AL88" s="162"/>
      <c r="AM88" s="162"/>
      <c r="AN88" s="162"/>
      <c r="AO88" s="162"/>
      <c r="AP88" s="162"/>
      <c r="AQ88" s="162"/>
      <c r="AR88" s="112" t="s">
        <v>180</v>
      </c>
      <c r="AS88" s="112"/>
      <c r="AT88" s="112"/>
      <c r="AU88" s="112"/>
      <c r="AV88" s="112"/>
      <c r="AW88" s="112"/>
      <c r="AX88" s="112"/>
      <c r="AY88" s="112"/>
      <c r="AZ88" s="112"/>
      <c r="BA88" s="112"/>
      <c r="BB88" s="112"/>
      <c r="BC88" s="112"/>
      <c r="BD88" s="112"/>
      <c r="BE88" s="112"/>
      <c r="BF88" s="112"/>
      <c r="BG88" s="113"/>
      <c r="BH88" s="142" t="s">
        <v>173</v>
      </c>
      <c r="BI88" s="136"/>
      <c r="BJ88" s="136"/>
      <c r="BK88" s="136"/>
      <c r="BL88" s="136"/>
      <c r="BM88" s="136"/>
      <c r="BN88" s="136"/>
      <c r="BO88" s="136"/>
      <c r="BP88" s="136"/>
      <c r="BQ88" s="136"/>
      <c r="BR88" s="140"/>
      <c r="BS88" s="140"/>
      <c r="BT88" s="140"/>
      <c r="BU88" s="136" t="s">
        <v>22</v>
      </c>
      <c r="BV88" s="139"/>
      <c r="BW88" s="208"/>
      <c r="BX88" s="185"/>
      <c r="BY88" s="185"/>
      <c r="BZ88" s="185"/>
      <c r="CA88" s="209"/>
      <c r="CB88" s="218"/>
      <c r="CC88" s="218"/>
      <c r="CD88" s="218"/>
      <c r="CE88" s="218"/>
      <c r="CF88" s="219"/>
      <c r="CG88" s="102"/>
      <c r="CH88" s="103"/>
      <c r="CI88" s="103"/>
      <c r="CJ88" s="103"/>
      <c r="CK88" s="103"/>
      <c r="CL88" s="103"/>
      <c r="CM88" s="103"/>
      <c r="CN88" s="103"/>
      <c r="CO88" s="103"/>
      <c r="CP88" s="103"/>
      <c r="CQ88" s="103"/>
      <c r="CR88" s="103"/>
      <c r="CS88" s="103"/>
      <c r="CT88" s="103"/>
      <c r="CU88" s="103"/>
      <c r="CV88" s="104"/>
    </row>
    <row r="89" spans="5:120" ht="8.1" customHeight="1" x14ac:dyDescent="0.15">
      <c r="E89" s="148"/>
      <c r="F89" s="149"/>
      <c r="G89" s="111"/>
      <c r="H89" s="112"/>
      <c r="I89" s="112"/>
      <c r="J89" s="112"/>
      <c r="K89" s="112"/>
      <c r="L89" s="113"/>
      <c r="M89" s="120"/>
      <c r="N89" s="121"/>
      <c r="O89" s="121"/>
      <c r="P89" s="121"/>
      <c r="Q89" s="121"/>
      <c r="R89" s="121"/>
      <c r="S89" s="121"/>
      <c r="T89" s="121"/>
      <c r="U89" s="121"/>
      <c r="V89" s="121"/>
      <c r="W89" s="122"/>
      <c r="X89" s="111"/>
      <c r="Y89" s="112"/>
      <c r="Z89" s="112"/>
      <c r="AA89" s="112"/>
      <c r="AB89" s="112"/>
      <c r="AC89" s="112"/>
      <c r="AD89" s="112"/>
      <c r="AE89" s="112"/>
      <c r="AF89" s="112"/>
      <c r="AG89" s="112"/>
      <c r="AH89" s="112"/>
      <c r="AI89" s="112"/>
      <c r="AJ89" s="113"/>
      <c r="AK89" s="161"/>
      <c r="AL89" s="162"/>
      <c r="AM89" s="162"/>
      <c r="AN89" s="162"/>
      <c r="AO89" s="162"/>
      <c r="AP89" s="162"/>
      <c r="AQ89" s="162"/>
      <c r="AR89" s="112"/>
      <c r="AS89" s="112"/>
      <c r="AT89" s="112"/>
      <c r="AU89" s="112"/>
      <c r="AV89" s="112"/>
      <c r="AW89" s="112"/>
      <c r="AX89" s="112"/>
      <c r="AY89" s="112"/>
      <c r="AZ89" s="112"/>
      <c r="BA89" s="112"/>
      <c r="BB89" s="112"/>
      <c r="BC89" s="112"/>
      <c r="BD89" s="112"/>
      <c r="BE89" s="112"/>
      <c r="BF89" s="112"/>
      <c r="BG89" s="113"/>
      <c r="BH89" s="142"/>
      <c r="BI89" s="136"/>
      <c r="BJ89" s="136"/>
      <c r="BK89" s="136"/>
      <c r="BL89" s="136"/>
      <c r="BM89" s="136"/>
      <c r="BN89" s="136"/>
      <c r="BO89" s="136"/>
      <c r="BP89" s="136"/>
      <c r="BQ89" s="136"/>
      <c r="BR89" s="141"/>
      <c r="BS89" s="141"/>
      <c r="BT89" s="141"/>
      <c r="BU89" s="136"/>
      <c r="BV89" s="139"/>
      <c r="BW89" s="208"/>
      <c r="BX89" s="185"/>
      <c r="BY89" s="185"/>
      <c r="BZ89" s="185"/>
      <c r="CA89" s="209"/>
      <c r="CB89" s="218"/>
      <c r="CC89" s="218"/>
      <c r="CD89" s="218"/>
      <c r="CE89" s="218"/>
      <c r="CF89" s="219"/>
      <c r="CG89" s="102"/>
      <c r="CH89" s="103"/>
      <c r="CI89" s="103"/>
      <c r="CJ89" s="103"/>
      <c r="CK89" s="103"/>
      <c r="CL89" s="103"/>
      <c r="CM89" s="103"/>
      <c r="CN89" s="103"/>
      <c r="CO89" s="103"/>
      <c r="CP89" s="103"/>
      <c r="CQ89" s="103"/>
      <c r="CR89" s="103"/>
      <c r="CS89" s="103"/>
      <c r="CT89" s="103"/>
      <c r="CU89" s="103"/>
      <c r="CV89" s="104"/>
    </row>
    <row r="90" spans="5:120" ht="8.1" customHeight="1" x14ac:dyDescent="0.15">
      <c r="E90" s="148"/>
      <c r="F90" s="149"/>
      <c r="G90" s="111"/>
      <c r="H90" s="112"/>
      <c r="I90" s="112"/>
      <c r="J90" s="112"/>
      <c r="K90" s="112"/>
      <c r="L90" s="113"/>
      <c r="M90" s="120"/>
      <c r="N90" s="121"/>
      <c r="O90" s="121"/>
      <c r="P90" s="121"/>
      <c r="Q90" s="121"/>
      <c r="R90" s="121"/>
      <c r="S90" s="121"/>
      <c r="T90" s="121"/>
      <c r="U90" s="121"/>
      <c r="V90" s="121"/>
      <c r="W90" s="122"/>
      <c r="X90" s="111"/>
      <c r="Y90" s="112"/>
      <c r="Z90" s="112"/>
      <c r="AA90" s="112"/>
      <c r="AB90" s="112"/>
      <c r="AC90" s="112"/>
      <c r="AD90" s="112"/>
      <c r="AE90" s="112"/>
      <c r="AF90" s="112"/>
      <c r="AG90" s="112"/>
      <c r="AH90" s="112"/>
      <c r="AI90" s="112"/>
      <c r="AJ90" s="113"/>
      <c r="AK90" s="161" t="s">
        <v>128</v>
      </c>
      <c r="AL90" s="162"/>
      <c r="AM90" s="162"/>
      <c r="AN90" s="162"/>
      <c r="AO90" s="162"/>
      <c r="AP90" s="162"/>
      <c r="AQ90" s="162"/>
      <c r="AR90" s="112" t="s">
        <v>181</v>
      </c>
      <c r="AS90" s="112"/>
      <c r="AT90" s="112"/>
      <c r="AU90" s="112"/>
      <c r="AV90" s="112"/>
      <c r="AW90" s="112"/>
      <c r="AX90" s="112"/>
      <c r="AY90" s="112"/>
      <c r="AZ90" s="112"/>
      <c r="BA90" s="112"/>
      <c r="BB90" s="112"/>
      <c r="BC90" s="112"/>
      <c r="BD90" s="112"/>
      <c r="BE90" s="112"/>
      <c r="BF90" s="112"/>
      <c r="BG90" s="113"/>
      <c r="BH90" s="142" t="s">
        <v>174</v>
      </c>
      <c r="BI90" s="136"/>
      <c r="BJ90" s="136"/>
      <c r="BK90" s="136"/>
      <c r="BL90" s="136"/>
      <c r="BM90" s="136"/>
      <c r="BN90" s="136"/>
      <c r="BO90" s="136"/>
      <c r="BP90" s="136"/>
      <c r="BQ90" s="136"/>
      <c r="BR90" s="140"/>
      <c r="BS90" s="140"/>
      <c r="BT90" s="140"/>
      <c r="BU90" s="136" t="s">
        <v>22</v>
      </c>
      <c r="BV90" s="139"/>
      <c r="BW90" s="208"/>
      <c r="BX90" s="185"/>
      <c r="BY90" s="185"/>
      <c r="BZ90" s="185"/>
      <c r="CA90" s="209"/>
      <c r="CB90" s="218"/>
      <c r="CC90" s="218"/>
      <c r="CD90" s="218"/>
      <c r="CE90" s="218"/>
      <c r="CF90" s="219"/>
      <c r="CG90" s="102"/>
      <c r="CH90" s="103"/>
      <c r="CI90" s="103"/>
      <c r="CJ90" s="103"/>
      <c r="CK90" s="103"/>
      <c r="CL90" s="103"/>
      <c r="CM90" s="103"/>
      <c r="CN90" s="103"/>
      <c r="CO90" s="103"/>
      <c r="CP90" s="103"/>
      <c r="CQ90" s="103"/>
      <c r="CR90" s="103"/>
      <c r="CS90" s="103"/>
      <c r="CT90" s="103"/>
      <c r="CU90" s="103"/>
      <c r="CV90" s="104"/>
    </row>
    <row r="91" spans="5:120" ht="8.1" customHeight="1" x14ac:dyDescent="0.15">
      <c r="E91" s="148"/>
      <c r="F91" s="149"/>
      <c r="G91" s="111"/>
      <c r="H91" s="112"/>
      <c r="I91" s="112"/>
      <c r="J91" s="112"/>
      <c r="K91" s="112"/>
      <c r="L91" s="113"/>
      <c r="M91" s="120"/>
      <c r="N91" s="121"/>
      <c r="O91" s="121"/>
      <c r="P91" s="121"/>
      <c r="Q91" s="121"/>
      <c r="R91" s="121"/>
      <c r="S91" s="121"/>
      <c r="T91" s="121"/>
      <c r="U91" s="121"/>
      <c r="V91" s="121"/>
      <c r="W91" s="122"/>
      <c r="X91" s="111"/>
      <c r="Y91" s="112"/>
      <c r="Z91" s="112"/>
      <c r="AA91" s="112"/>
      <c r="AB91" s="112"/>
      <c r="AC91" s="112"/>
      <c r="AD91" s="112"/>
      <c r="AE91" s="112"/>
      <c r="AF91" s="112"/>
      <c r="AG91" s="112"/>
      <c r="AH91" s="112"/>
      <c r="AI91" s="112"/>
      <c r="AJ91" s="113"/>
      <c r="AK91" s="161"/>
      <c r="AL91" s="162"/>
      <c r="AM91" s="162"/>
      <c r="AN91" s="162"/>
      <c r="AO91" s="162"/>
      <c r="AP91" s="162"/>
      <c r="AQ91" s="162"/>
      <c r="AR91" s="112"/>
      <c r="AS91" s="112"/>
      <c r="AT91" s="112"/>
      <c r="AU91" s="112"/>
      <c r="AV91" s="112"/>
      <c r="AW91" s="112"/>
      <c r="AX91" s="112"/>
      <c r="AY91" s="112"/>
      <c r="AZ91" s="112"/>
      <c r="BA91" s="112"/>
      <c r="BB91" s="112"/>
      <c r="BC91" s="112"/>
      <c r="BD91" s="112"/>
      <c r="BE91" s="112"/>
      <c r="BF91" s="112"/>
      <c r="BG91" s="113"/>
      <c r="BH91" s="142"/>
      <c r="BI91" s="136"/>
      <c r="BJ91" s="136"/>
      <c r="BK91" s="136"/>
      <c r="BL91" s="136"/>
      <c r="BM91" s="136"/>
      <c r="BN91" s="136"/>
      <c r="BO91" s="136"/>
      <c r="BP91" s="136"/>
      <c r="BQ91" s="136"/>
      <c r="BR91" s="141"/>
      <c r="BS91" s="141"/>
      <c r="BT91" s="141"/>
      <c r="BU91" s="136"/>
      <c r="BV91" s="139"/>
      <c r="BW91" s="208"/>
      <c r="BX91" s="185"/>
      <c r="BY91" s="185"/>
      <c r="BZ91" s="185"/>
      <c r="CA91" s="209"/>
      <c r="CB91" s="218"/>
      <c r="CC91" s="218"/>
      <c r="CD91" s="218"/>
      <c r="CE91" s="218"/>
      <c r="CF91" s="219"/>
      <c r="CG91" s="102"/>
      <c r="CH91" s="103"/>
      <c r="CI91" s="103"/>
      <c r="CJ91" s="103"/>
      <c r="CK91" s="103"/>
      <c r="CL91" s="103"/>
      <c r="CM91" s="103"/>
      <c r="CN91" s="103"/>
      <c r="CO91" s="103"/>
      <c r="CP91" s="103"/>
      <c r="CQ91" s="103"/>
      <c r="CR91" s="103"/>
      <c r="CS91" s="103"/>
      <c r="CT91" s="103"/>
      <c r="CU91" s="103"/>
      <c r="CV91" s="104"/>
    </row>
    <row r="92" spans="5:120" ht="8.1" customHeight="1" x14ac:dyDescent="0.15">
      <c r="E92" s="150"/>
      <c r="F92" s="151"/>
      <c r="G92" s="114"/>
      <c r="H92" s="115"/>
      <c r="I92" s="115"/>
      <c r="J92" s="115"/>
      <c r="K92" s="115"/>
      <c r="L92" s="116"/>
      <c r="M92" s="123"/>
      <c r="N92" s="124"/>
      <c r="O92" s="124"/>
      <c r="P92" s="124"/>
      <c r="Q92" s="124"/>
      <c r="R92" s="124"/>
      <c r="S92" s="124"/>
      <c r="T92" s="124"/>
      <c r="U92" s="124"/>
      <c r="V92" s="124"/>
      <c r="W92" s="125"/>
      <c r="X92" s="114"/>
      <c r="Y92" s="115"/>
      <c r="Z92" s="115"/>
      <c r="AA92" s="115"/>
      <c r="AB92" s="115"/>
      <c r="AC92" s="115"/>
      <c r="AD92" s="115"/>
      <c r="AE92" s="115"/>
      <c r="AF92" s="115"/>
      <c r="AG92" s="115"/>
      <c r="AH92" s="115"/>
      <c r="AI92" s="115"/>
      <c r="AJ92" s="116"/>
      <c r="AK92" s="212"/>
      <c r="AL92" s="213"/>
      <c r="AM92" s="213"/>
      <c r="AN92" s="213"/>
      <c r="AO92" s="213"/>
      <c r="AP92" s="213"/>
      <c r="AQ92" s="213"/>
      <c r="AR92" s="115"/>
      <c r="AS92" s="115"/>
      <c r="AT92" s="115"/>
      <c r="AU92" s="115"/>
      <c r="AV92" s="115"/>
      <c r="AW92" s="115"/>
      <c r="AX92" s="115"/>
      <c r="AY92" s="115"/>
      <c r="AZ92" s="115"/>
      <c r="BA92" s="115"/>
      <c r="BB92" s="115"/>
      <c r="BC92" s="115"/>
      <c r="BD92" s="115"/>
      <c r="BE92" s="115"/>
      <c r="BF92" s="115"/>
      <c r="BG92" s="116"/>
      <c r="BH92" s="59"/>
      <c r="BI92" s="60"/>
      <c r="BJ92" s="60"/>
      <c r="BK92" s="92"/>
      <c r="BL92" s="92"/>
      <c r="BM92" s="92"/>
      <c r="BN92" s="92"/>
      <c r="BO92" s="60"/>
      <c r="BP92" s="60"/>
      <c r="BQ92" s="60"/>
      <c r="BR92" s="92"/>
      <c r="BS92" s="92"/>
      <c r="BT92" s="92"/>
      <c r="BU92" s="60"/>
      <c r="BV92" s="61"/>
      <c r="BW92" s="210"/>
      <c r="BX92" s="187"/>
      <c r="BY92" s="187"/>
      <c r="BZ92" s="187"/>
      <c r="CA92" s="211"/>
      <c r="CB92" s="221"/>
      <c r="CC92" s="221"/>
      <c r="CD92" s="221"/>
      <c r="CE92" s="221"/>
      <c r="CF92" s="222"/>
      <c r="CG92" s="105"/>
      <c r="CH92" s="106"/>
      <c r="CI92" s="106"/>
      <c r="CJ92" s="106"/>
      <c r="CK92" s="106"/>
      <c r="CL92" s="106"/>
      <c r="CM92" s="106"/>
      <c r="CN92" s="106"/>
      <c r="CO92" s="106"/>
      <c r="CP92" s="106"/>
      <c r="CQ92" s="106"/>
      <c r="CR92" s="106"/>
      <c r="CS92" s="106"/>
      <c r="CT92" s="106"/>
      <c r="CU92" s="106"/>
      <c r="CV92" s="107"/>
    </row>
    <row r="93" spans="5:120" ht="8.1" customHeight="1" x14ac:dyDescent="0.15">
      <c r="E93" s="163" t="s">
        <v>153</v>
      </c>
      <c r="F93" s="190"/>
      <c r="G93" s="99" t="s">
        <v>196</v>
      </c>
      <c r="H93" s="100"/>
      <c r="I93" s="100"/>
      <c r="J93" s="100"/>
      <c r="K93" s="100"/>
      <c r="L93" s="101"/>
      <c r="M93" s="143" t="s">
        <v>201</v>
      </c>
      <c r="N93" s="144"/>
      <c r="O93" s="144"/>
      <c r="P93" s="144"/>
      <c r="Q93" s="144"/>
      <c r="R93" s="144"/>
      <c r="S93" s="144"/>
      <c r="T93" s="144"/>
      <c r="U93" s="144"/>
      <c r="V93" s="144"/>
      <c r="W93" s="145"/>
      <c r="X93" s="99" t="s">
        <v>55</v>
      </c>
      <c r="Y93" s="100"/>
      <c r="Z93" s="100"/>
      <c r="AA93" s="100"/>
      <c r="AB93" s="100"/>
      <c r="AC93" s="100"/>
      <c r="AD93" s="100"/>
      <c r="AE93" s="100"/>
      <c r="AF93" s="100"/>
      <c r="AG93" s="100"/>
      <c r="AH93" s="100"/>
      <c r="AI93" s="100"/>
      <c r="AJ93" s="101"/>
      <c r="AK93" s="158" t="s">
        <v>56</v>
      </c>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60"/>
      <c r="BH93" s="248"/>
      <c r="BI93" s="137"/>
      <c r="BJ93" s="137"/>
      <c r="BK93" s="137"/>
      <c r="BL93" s="137"/>
      <c r="BM93" s="137"/>
      <c r="BN93" s="137"/>
      <c r="BO93" s="137"/>
      <c r="BP93" s="137"/>
      <c r="BQ93" s="137"/>
      <c r="BR93" s="137"/>
      <c r="BS93" s="137"/>
      <c r="BT93" s="137"/>
      <c r="BU93" s="137"/>
      <c r="BV93" s="138"/>
      <c r="BW93" s="223" t="str">
        <f>IF(BM94="","",IF(AND(5&lt;=BM94,BM94&lt;=6.5),"〇",""))</f>
        <v/>
      </c>
      <c r="BX93" s="183"/>
      <c r="BY93" s="183"/>
      <c r="BZ93" s="183"/>
      <c r="CA93" s="224"/>
      <c r="CB93" s="315" t="str">
        <f>IF(BM94="","",IF(OR(BM94&lt;5,BM94&gt;6.5),"〇",""))</f>
        <v/>
      </c>
      <c r="CC93" s="315"/>
      <c r="CD93" s="315"/>
      <c r="CE93" s="315"/>
      <c r="CF93" s="316"/>
      <c r="CG93" s="99" t="s">
        <v>163</v>
      </c>
      <c r="CH93" s="100"/>
      <c r="CI93" s="100"/>
      <c r="CJ93" s="100"/>
      <c r="CK93" s="100"/>
      <c r="CL93" s="100"/>
      <c r="CM93" s="100"/>
      <c r="CN93" s="100"/>
      <c r="CO93" s="100"/>
      <c r="CP93" s="100"/>
      <c r="CQ93" s="100"/>
      <c r="CR93" s="100"/>
      <c r="CS93" s="100"/>
      <c r="CT93" s="100"/>
      <c r="CU93" s="100"/>
      <c r="CV93" s="101"/>
    </row>
    <row r="94" spans="5:120" ht="8.1" customHeight="1" x14ac:dyDescent="0.15">
      <c r="E94" s="191"/>
      <c r="F94" s="192"/>
      <c r="G94" s="102"/>
      <c r="H94" s="103"/>
      <c r="I94" s="103"/>
      <c r="J94" s="103"/>
      <c r="K94" s="103"/>
      <c r="L94" s="104"/>
      <c r="M94" s="111"/>
      <c r="N94" s="112"/>
      <c r="O94" s="112"/>
      <c r="P94" s="112"/>
      <c r="Q94" s="112"/>
      <c r="R94" s="112"/>
      <c r="S94" s="112"/>
      <c r="T94" s="112"/>
      <c r="U94" s="112"/>
      <c r="V94" s="112"/>
      <c r="W94" s="113"/>
      <c r="X94" s="102"/>
      <c r="Y94" s="103"/>
      <c r="Z94" s="103"/>
      <c r="AA94" s="103"/>
      <c r="AB94" s="103"/>
      <c r="AC94" s="103"/>
      <c r="AD94" s="103"/>
      <c r="AE94" s="103"/>
      <c r="AF94" s="103"/>
      <c r="AG94" s="103"/>
      <c r="AH94" s="103"/>
      <c r="AI94" s="103"/>
      <c r="AJ94" s="104"/>
      <c r="AK94" s="120"/>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2"/>
      <c r="BH94" s="460" t="s">
        <v>57</v>
      </c>
      <c r="BI94" s="358"/>
      <c r="BJ94" s="358"/>
      <c r="BK94" s="358"/>
      <c r="BL94" s="358"/>
      <c r="BM94" s="335"/>
      <c r="BN94" s="335"/>
      <c r="BO94" s="335"/>
      <c r="BP94" s="335"/>
      <c r="BQ94" s="335"/>
      <c r="BR94" s="335"/>
      <c r="BS94" s="335"/>
      <c r="BT94" s="461" t="s">
        <v>58</v>
      </c>
      <c r="BU94" s="462"/>
      <c r="BV94" s="463"/>
      <c r="BW94" s="208"/>
      <c r="BX94" s="185"/>
      <c r="BY94" s="185"/>
      <c r="BZ94" s="185"/>
      <c r="CA94" s="209"/>
      <c r="CB94" s="218"/>
      <c r="CC94" s="218"/>
      <c r="CD94" s="218"/>
      <c r="CE94" s="218"/>
      <c r="CF94" s="219"/>
      <c r="CG94" s="102"/>
      <c r="CH94" s="103"/>
      <c r="CI94" s="103"/>
      <c r="CJ94" s="103"/>
      <c r="CK94" s="103"/>
      <c r="CL94" s="103"/>
      <c r="CM94" s="103"/>
      <c r="CN94" s="103"/>
      <c r="CO94" s="103"/>
      <c r="CP94" s="103"/>
      <c r="CQ94" s="103"/>
      <c r="CR94" s="103"/>
      <c r="CS94" s="103"/>
      <c r="CT94" s="103"/>
      <c r="CU94" s="103"/>
      <c r="CV94" s="104"/>
    </row>
    <row r="95" spans="5:120" ht="8.1" customHeight="1" x14ac:dyDescent="0.15">
      <c r="E95" s="191"/>
      <c r="F95" s="192"/>
      <c r="G95" s="102"/>
      <c r="H95" s="103"/>
      <c r="I95" s="103"/>
      <c r="J95" s="103"/>
      <c r="K95" s="103"/>
      <c r="L95" s="104"/>
      <c r="M95" s="111"/>
      <c r="N95" s="112"/>
      <c r="O95" s="112"/>
      <c r="P95" s="112"/>
      <c r="Q95" s="112"/>
      <c r="R95" s="112"/>
      <c r="S95" s="112"/>
      <c r="T95" s="112"/>
      <c r="U95" s="112"/>
      <c r="V95" s="112"/>
      <c r="W95" s="113"/>
      <c r="X95" s="102"/>
      <c r="Y95" s="103"/>
      <c r="Z95" s="103"/>
      <c r="AA95" s="103"/>
      <c r="AB95" s="103"/>
      <c r="AC95" s="103"/>
      <c r="AD95" s="103"/>
      <c r="AE95" s="103"/>
      <c r="AF95" s="103"/>
      <c r="AG95" s="103"/>
      <c r="AH95" s="103"/>
      <c r="AI95" s="103"/>
      <c r="AJ95" s="104"/>
      <c r="AK95" s="142" t="s">
        <v>176</v>
      </c>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9"/>
      <c r="BH95" s="460"/>
      <c r="BI95" s="358"/>
      <c r="BJ95" s="358"/>
      <c r="BK95" s="358"/>
      <c r="BL95" s="358"/>
      <c r="BM95" s="336"/>
      <c r="BN95" s="336"/>
      <c r="BO95" s="336"/>
      <c r="BP95" s="336"/>
      <c r="BQ95" s="336"/>
      <c r="BR95" s="336"/>
      <c r="BS95" s="336"/>
      <c r="BT95" s="462"/>
      <c r="BU95" s="462"/>
      <c r="BV95" s="463"/>
      <c r="BW95" s="208"/>
      <c r="BX95" s="185"/>
      <c r="BY95" s="185"/>
      <c r="BZ95" s="185"/>
      <c r="CA95" s="209"/>
      <c r="CB95" s="218"/>
      <c r="CC95" s="218"/>
      <c r="CD95" s="218"/>
      <c r="CE95" s="218"/>
      <c r="CF95" s="219"/>
      <c r="CG95" s="102"/>
      <c r="CH95" s="103"/>
      <c r="CI95" s="103"/>
      <c r="CJ95" s="103"/>
      <c r="CK95" s="103"/>
      <c r="CL95" s="103"/>
      <c r="CM95" s="103"/>
      <c r="CN95" s="103"/>
      <c r="CO95" s="103"/>
      <c r="CP95" s="103"/>
      <c r="CQ95" s="103"/>
      <c r="CR95" s="103"/>
      <c r="CS95" s="103"/>
      <c r="CT95" s="103"/>
      <c r="CU95" s="103"/>
      <c r="CV95" s="104"/>
    </row>
    <row r="96" spans="5:120" ht="8.1" customHeight="1" x14ac:dyDescent="0.15">
      <c r="E96" s="191"/>
      <c r="F96" s="192"/>
      <c r="G96" s="102"/>
      <c r="H96" s="103"/>
      <c r="I96" s="103"/>
      <c r="J96" s="103"/>
      <c r="K96" s="103"/>
      <c r="L96" s="104"/>
      <c r="M96" s="152"/>
      <c r="N96" s="153"/>
      <c r="O96" s="153"/>
      <c r="P96" s="153"/>
      <c r="Q96" s="153"/>
      <c r="R96" s="153"/>
      <c r="S96" s="153"/>
      <c r="T96" s="153"/>
      <c r="U96" s="153"/>
      <c r="V96" s="153"/>
      <c r="W96" s="154"/>
      <c r="X96" s="266"/>
      <c r="Y96" s="267"/>
      <c r="Z96" s="267"/>
      <c r="AA96" s="267"/>
      <c r="AB96" s="267"/>
      <c r="AC96" s="267"/>
      <c r="AD96" s="267"/>
      <c r="AE96" s="267"/>
      <c r="AF96" s="267"/>
      <c r="AG96" s="267"/>
      <c r="AH96" s="267"/>
      <c r="AI96" s="267"/>
      <c r="AJ96" s="268"/>
      <c r="AK96" s="169"/>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1"/>
      <c r="BH96" s="198"/>
      <c r="BI96" s="199"/>
      <c r="BJ96" s="199"/>
      <c r="BK96" s="199"/>
      <c r="BL96" s="199"/>
      <c r="BM96" s="199"/>
      <c r="BN96" s="199"/>
      <c r="BO96" s="199"/>
      <c r="BP96" s="199"/>
      <c r="BQ96" s="199"/>
      <c r="BR96" s="199"/>
      <c r="BS96" s="199"/>
      <c r="BT96" s="199"/>
      <c r="BU96" s="199"/>
      <c r="BV96" s="200"/>
      <c r="BW96" s="208"/>
      <c r="BX96" s="185"/>
      <c r="BY96" s="185"/>
      <c r="BZ96" s="185"/>
      <c r="CA96" s="209"/>
      <c r="CB96" s="218"/>
      <c r="CC96" s="218"/>
      <c r="CD96" s="218"/>
      <c r="CE96" s="218"/>
      <c r="CF96" s="219"/>
      <c r="CG96" s="105"/>
      <c r="CH96" s="106"/>
      <c r="CI96" s="106"/>
      <c r="CJ96" s="106"/>
      <c r="CK96" s="106"/>
      <c r="CL96" s="106"/>
      <c r="CM96" s="106"/>
      <c r="CN96" s="106"/>
      <c r="CO96" s="106"/>
      <c r="CP96" s="106"/>
      <c r="CQ96" s="106"/>
      <c r="CR96" s="106"/>
      <c r="CS96" s="106"/>
      <c r="CT96" s="106"/>
      <c r="CU96" s="106"/>
      <c r="CV96" s="107"/>
    </row>
    <row r="97" spans="4:100" ht="8.1" customHeight="1" x14ac:dyDescent="0.15">
      <c r="E97" s="191"/>
      <c r="F97" s="192"/>
      <c r="G97" s="102"/>
      <c r="H97" s="103"/>
      <c r="I97" s="103"/>
      <c r="J97" s="103"/>
      <c r="K97" s="103"/>
      <c r="L97" s="104"/>
      <c r="M97" s="102" t="s">
        <v>178</v>
      </c>
      <c r="N97" s="103"/>
      <c r="O97" s="103"/>
      <c r="P97" s="103"/>
      <c r="Q97" s="103"/>
      <c r="R97" s="103"/>
      <c r="S97" s="103"/>
      <c r="T97" s="103"/>
      <c r="U97" s="103"/>
      <c r="V97" s="103"/>
      <c r="W97" s="104"/>
      <c r="X97" s="102" t="s">
        <v>39</v>
      </c>
      <c r="Y97" s="103"/>
      <c r="Z97" s="103"/>
      <c r="AA97" s="103"/>
      <c r="AB97" s="103"/>
      <c r="AC97" s="103"/>
      <c r="AD97" s="103"/>
      <c r="AE97" s="103"/>
      <c r="AF97" s="103"/>
      <c r="AG97" s="103"/>
      <c r="AH97" s="103"/>
      <c r="AI97" s="103"/>
      <c r="AJ97" s="104"/>
      <c r="AK97" s="102" t="s">
        <v>179</v>
      </c>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4"/>
      <c r="BH97" s="285"/>
      <c r="BI97" s="286"/>
      <c r="BJ97" s="286"/>
      <c r="BK97" s="286"/>
      <c r="BL97" s="286"/>
      <c r="BM97" s="286"/>
      <c r="BN97" s="286"/>
      <c r="BO97" s="286"/>
      <c r="BP97" s="286"/>
      <c r="BQ97" s="286"/>
      <c r="BR97" s="286"/>
      <c r="BS97" s="286"/>
      <c r="BT97" s="286"/>
      <c r="BU97" s="286"/>
      <c r="BV97" s="287"/>
      <c r="BW97" s="126"/>
      <c r="BX97" s="127"/>
      <c r="BY97" s="127"/>
      <c r="BZ97" s="127"/>
      <c r="CA97" s="127"/>
      <c r="CB97" s="130"/>
      <c r="CC97" s="130"/>
      <c r="CD97" s="130"/>
      <c r="CE97" s="130"/>
      <c r="CF97" s="131"/>
      <c r="CG97" s="99" t="s">
        <v>162</v>
      </c>
      <c r="CH97" s="100"/>
      <c r="CI97" s="100"/>
      <c r="CJ97" s="100"/>
      <c r="CK97" s="100"/>
      <c r="CL97" s="100"/>
      <c r="CM97" s="100"/>
      <c r="CN97" s="100"/>
      <c r="CO97" s="100"/>
      <c r="CP97" s="100"/>
      <c r="CQ97" s="100"/>
      <c r="CR97" s="100"/>
      <c r="CS97" s="100"/>
      <c r="CT97" s="100"/>
      <c r="CU97" s="100"/>
      <c r="CV97" s="101"/>
    </row>
    <row r="98" spans="4:100" ht="8.1" customHeight="1" x14ac:dyDescent="0.15">
      <c r="E98" s="191"/>
      <c r="F98" s="192"/>
      <c r="G98" s="102"/>
      <c r="H98" s="103"/>
      <c r="I98" s="103"/>
      <c r="J98" s="103"/>
      <c r="K98" s="103"/>
      <c r="L98" s="104"/>
      <c r="M98" s="102"/>
      <c r="N98" s="103"/>
      <c r="O98" s="103"/>
      <c r="P98" s="103"/>
      <c r="Q98" s="103"/>
      <c r="R98" s="103"/>
      <c r="S98" s="103"/>
      <c r="T98" s="103"/>
      <c r="U98" s="103"/>
      <c r="V98" s="103"/>
      <c r="W98" s="104"/>
      <c r="X98" s="102"/>
      <c r="Y98" s="103"/>
      <c r="Z98" s="103"/>
      <c r="AA98" s="103"/>
      <c r="AB98" s="103"/>
      <c r="AC98" s="103"/>
      <c r="AD98" s="103"/>
      <c r="AE98" s="103"/>
      <c r="AF98" s="103"/>
      <c r="AG98" s="103"/>
      <c r="AH98" s="103"/>
      <c r="AI98" s="103"/>
      <c r="AJ98" s="104"/>
      <c r="AK98" s="102"/>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4"/>
      <c r="BH98" s="198"/>
      <c r="BI98" s="199"/>
      <c r="BJ98" s="199"/>
      <c r="BK98" s="199"/>
      <c r="BL98" s="199"/>
      <c r="BM98" s="199"/>
      <c r="BN98" s="199"/>
      <c r="BO98" s="199"/>
      <c r="BP98" s="199"/>
      <c r="BQ98" s="199"/>
      <c r="BR98" s="199"/>
      <c r="BS98" s="199"/>
      <c r="BT98" s="199"/>
      <c r="BU98" s="199"/>
      <c r="BV98" s="200"/>
      <c r="BW98" s="126"/>
      <c r="BX98" s="127"/>
      <c r="BY98" s="127"/>
      <c r="BZ98" s="127"/>
      <c r="CA98" s="127"/>
      <c r="CB98" s="130"/>
      <c r="CC98" s="130"/>
      <c r="CD98" s="130"/>
      <c r="CE98" s="130"/>
      <c r="CF98" s="131"/>
      <c r="CG98" s="102"/>
      <c r="CH98" s="103"/>
      <c r="CI98" s="103"/>
      <c r="CJ98" s="103"/>
      <c r="CK98" s="103"/>
      <c r="CL98" s="103"/>
      <c r="CM98" s="103"/>
      <c r="CN98" s="103"/>
      <c r="CO98" s="103"/>
      <c r="CP98" s="103"/>
      <c r="CQ98" s="103"/>
      <c r="CR98" s="103"/>
      <c r="CS98" s="103"/>
      <c r="CT98" s="103"/>
      <c r="CU98" s="103"/>
      <c r="CV98" s="104"/>
    </row>
    <row r="99" spans="4:100" ht="8.1" customHeight="1" x14ac:dyDescent="0.15">
      <c r="E99" s="193"/>
      <c r="F99" s="194"/>
      <c r="G99" s="105"/>
      <c r="H99" s="106"/>
      <c r="I99" s="106"/>
      <c r="J99" s="106"/>
      <c r="K99" s="106"/>
      <c r="L99" s="107"/>
      <c r="M99" s="105"/>
      <c r="N99" s="106"/>
      <c r="O99" s="106"/>
      <c r="P99" s="106"/>
      <c r="Q99" s="106"/>
      <c r="R99" s="106"/>
      <c r="S99" s="106"/>
      <c r="T99" s="106"/>
      <c r="U99" s="106"/>
      <c r="V99" s="106"/>
      <c r="W99" s="107"/>
      <c r="X99" s="105"/>
      <c r="Y99" s="106"/>
      <c r="Z99" s="106"/>
      <c r="AA99" s="106"/>
      <c r="AB99" s="106"/>
      <c r="AC99" s="106"/>
      <c r="AD99" s="106"/>
      <c r="AE99" s="106"/>
      <c r="AF99" s="106"/>
      <c r="AG99" s="106"/>
      <c r="AH99" s="106"/>
      <c r="AI99" s="106"/>
      <c r="AJ99" s="107"/>
      <c r="AK99" s="105"/>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7"/>
      <c r="BH99" s="288"/>
      <c r="BI99" s="289"/>
      <c r="BJ99" s="289"/>
      <c r="BK99" s="289"/>
      <c r="BL99" s="289"/>
      <c r="BM99" s="289"/>
      <c r="BN99" s="289"/>
      <c r="BO99" s="289"/>
      <c r="BP99" s="289"/>
      <c r="BQ99" s="289"/>
      <c r="BR99" s="289"/>
      <c r="BS99" s="289"/>
      <c r="BT99" s="289"/>
      <c r="BU99" s="289"/>
      <c r="BV99" s="290"/>
      <c r="BW99" s="128"/>
      <c r="BX99" s="129"/>
      <c r="BY99" s="129"/>
      <c r="BZ99" s="129"/>
      <c r="CA99" s="129"/>
      <c r="CB99" s="132"/>
      <c r="CC99" s="132"/>
      <c r="CD99" s="132"/>
      <c r="CE99" s="132"/>
      <c r="CF99" s="133"/>
      <c r="CG99" s="105"/>
      <c r="CH99" s="106"/>
      <c r="CI99" s="106"/>
      <c r="CJ99" s="106"/>
      <c r="CK99" s="106"/>
      <c r="CL99" s="106"/>
      <c r="CM99" s="106"/>
      <c r="CN99" s="106"/>
      <c r="CO99" s="106"/>
      <c r="CP99" s="106"/>
      <c r="CQ99" s="106"/>
      <c r="CR99" s="106"/>
      <c r="CS99" s="106"/>
      <c r="CT99" s="106"/>
      <c r="CU99" s="106"/>
      <c r="CV99" s="107"/>
    </row>
    <row r="100" spans="4:100" ht="8.1" customHeight="1" x14ac:dyDescent="0.15">
      <c r="E100" s="163" t="s">
        <v>154</v>
      </c>
      <c r="F100" s="164"/>
      <c r="G100" s="143" t="s">
        <v>59</v>
      </c>
      <c r="H100" s="144"/>
      <c r="I100" s="144"/>
      <c r="J100" s="144"/>
      <c r="K100" s="144"/>
      <c r="L100" s="145"/>
      <c r="M100" s="158" t="s">
        <v>60</v>
      </c>
      <c r="N100" s="159"/>
      <c r="O100" s="159"/>
      <c r="P100" s="159"/>
      <c r="Q100" s="159"/>
      <c r="R100" s="159"/>
      <c r="S100" s="159"/>
      <c r="T100" s="159"/>
      <c r="U100" s="159"/>
      <c r="V100" s="159"/>
      <c r="W100" s="160"/>
      <c r="X100" s="99" t="s">
        <v>61</v>
      </c>
      <c r="Y100" s="100"/>
      <c r="Z100" s="100"/>
      <c r="AA100" s="100"/>
      <c r="AB100" s="100"/>
      <c r="AC100" s="100"/>
      <c r="AD100" s="100"/>
      <c r="AE100" s="100"/>
      <c r="AF100" s="100"/>
      <c r="AG100" s="100"/>
      <c r="AH100" s="100"/>
      <c r="AI100" s="100"/>
      <c r="AJ100" s="101"/>
      <c r="AK100" s="158" t="s">
        <v>175</v>
      </c>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60"/>
      <c r="BH100" s="195"/>
      <c r="BI100" s="196"/>
      <c r="BJ100" s="196"/>
      <c r="BK100" s="196"/>
      <c r="BL100" s="196"/>
      <c r="BM100" s="196"/>
      <c r="BN100" s="196"/>
      <c r="BO100" s="196"/>
      <c r="BP100" s="196"/>
      <c r="BQ100" s="196"/>
      <c r="BR100" s="196"/>
      <c r="BS100" s="196"/>
      <c r="BT100" s="196"/>
      <c r="BU100" s="196"/>
      <c r="BV100" s="197"/>
      <c r="BW100" s="126"/>
      <c r="BX100" s="127"/>
      <c r="BY100" s="127"/>
      <c r="BZ100" s="127"/>
      <c r="CA100" s="127"/>
      <c r="CB100" s="127"/>
      <c r="CC100" s="127"/>
      <c r="CD100" s="127"/>
      <c r="CE100" s="127"/>
      <c r="CF100" s="189"/>
      <c r="CG100" s="99" t="s">
        <v>162</v>
      </c>
      <c r="CH100" s="100"/>
      <c r="CI100" s="100"/>
      <c r="CJ100" s="100"/>
      <c r="CK100" s="100"/>
      <c r="CL100" s="100"/>
      <c r="CM100" s="100"/>
      <c r="CN100" s="100"/>
      <c r="CO100" s="100"/>
      <c r="CP100" s="100"/>
      <c r="CQ100" s="100"/>
      <c r="CR100" s="100"/>
      <c r="CS100" s="100"/>
      <c r="CT100" s="100"/>
      <c r="CU100" s="100"/>
      <c r="CV100" s="101"/>
    </row>
    <row r="101" spans="4:100" ht="8.1" customHeight="1" x14ac:dyDescent="0.15">
      <c r="E101" s="165"/>
      <c r="F101" s="166"/>
      <c r="G101" s="111"/>
      <c r="H101" s="112"/>
      <c r="I101" s="112"/>
      <c r="J101" s="112"/>
      <c r="K101" s="112"/>
      <c r="L101" s="113"/>
      <c r="M101" s="120"/>
      <c r="N101" s="121"/>
      <c r="O101" s="121"/>
      <c r="P101" s="121"/>
      <c r="Q101" s="121"/>
      <c r="R101" s="121"/>
      <c r="S101" s="121"/>
      <c r="T101" s="121"/>
      <c r="U101" s="121"/>
      <c r="V101" s="121"/>
      <c r="W101" s="122"/>
      <c r="X101" s="102"/>
      <c r="Y101" s="103"/>
      <c r="Z101" s="103"/>
      <c r="AA101" s="103"/>
      <c r="AB101" s="103"/>
      <c r="AC101" s="103"/>
      <c r="AD101" s="103"/>
      <c r="AE101" s="103"/>
      <c r="AF101" s="103"/>
      <c r="AG101" s="103"/>
      <c r="AH101" s="103"/>
      <c r="AI101" s="103"/>
      <c r="AJ101" s="104"/>
      <c r="AK101" s="120"/>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2"/>
      <c r="BH101" s="198"/>
      <c r="BI101" s="199"/>
      <c r="BJ101" s="199"/>
      <c r="BK101" s="199"/>
      <c r="BL101" s="199"/>
      <c r="BM101" s="199"/>
      <c r="BN101" s="199"/>
      <c r="BO101" s="199"/>
      <c r="BP101" s="199"/>
      <c r="BQ101" s="199"/>
      <c r="BR101" s="199"/>
      <c r="BS101" s="199"/>
      <c r="BT101" s="199"/>
      <c r="BU101" s="199"/>
      <c r="BV101" s="200"/>
      <c r="BW101" s="126"/>
      <c r="BX101" s="127"/>
      <c r="BY101" s="127"/>
      <c r="BZ101" s="127"/>
      <c r="CA101" s="127"/>
      <c r="CB101" s="127"/>
      <c r="CC101" s="127"/>
      <c r="CD101" s="127"/>
      <c r="CE101" s="127"/>
      <c r="CF101" s="189"/>
      <c r="CG101" s="102"/>
      <c r="CH101" s="103"/>
      <c r="CI101" s="103"/>
      <c r="CJ101" s="103"/>
      <c r="CK101" s="103"/>
      <c r="CL101" s="103"/>
      <c r="CM101" s="103"/>
      <c r="CN101" s="103"/>
      <c r="CO101" s="103"/>
      <c r="CP101" s="103"/>
      <c r="CQ101" s="103"/>
      <c r="CR101" s="103"/>
      <c r="CS101" s="103"/>
      <c r="CT101" s="103"/>
      <c r="CU101" s="103"/>
      <c r="CV101" s="104"/>
    </row>
    <row r="102" spans="4:100" ht="8.1" customHeight="1" x14ac:dyDescent="0.15">
      <c r="E102" s="165"/>
      <c r="F102" s="166"/>
      <c r="G102" s="111"/>
      <c r="H102" s="112"/>
      <c r="I102" s="112"/>
      <c r="J102" s="112"/>
      <c r="K102" s="112"/>
      <c r="L102" s="113"/>
      <c r="M102" s="120"/>
      <c r="N102" s="121"/>
      <c r="O102" s="121"/>
      <c r="P102" s="121"/>
      <c r="Q102" s="121"/>
      <c r="R102" s="121"/>
      <c r="S102" s="121"/>
      <c r="T102" s="121"/>
      <c r="U102" s="121"/>
      <c r="V102" s="121"/>
      <c r="W102" s="122"/>
      <c r="X102" s="102"/>
      <c r="Y102" s="103"/>
      <c r="Z102" s="103"/>
      <c r="AA102" s="103"/>
      <c r="AB102" s="103"/>
      <c r="AC102" s="103"/>
      <c r="AD102" s="103"/>
      <c r="AE102" s="103"/>
      <c r="AF102" s="103"/>
      <c r="AG102" s="103"/>
      <c r="AH102" s="103"/>
      <c r="AI102" s="103"/>
      <c r="AJ102" s="104"/>
      <c r="AK102" s="120" t="s">
        <v>62</v>
      </c>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2"/>
      <c r="BH102" s="198"/>
      <c r="BI102" s="199"/>
      <c r="BJ102" s="199"/>
      <c r="BK102" s="199"/>
      <c r="BL102" s="199"/>
      <c r="BM102" s="199"/>
      <c r="BN102" s="199"/>
      <c r="BO102" s="199"/>
      <c r="BP102" s="199"/>
      <c r="BQ102" s="199"/>
      <c r="BR102" s="199"/>
      <c r="BS102" s="199"/>
      <c r="BT102" s="199"/>
      <c r="BU102" s="199"/>
      <c r="BV102" s="200"/>
      <c r="BW102" s="126"/>
      <c r="BX102" s="127"/>
      <c r="BY102" s="127"/>
      <c r="BZ102" s="127"/>
      <c r="CA102" s="127"/>
      <c r="CB102" s="127"/>
      <c r="CC102" s="127"/>
      <c r="CD102" s="127"/>
      <c r="CE102" s="127"/>
      <c r="CF102" s="189"/>
      <c r="CG102" s="102"/>
      <c r="CH102" s="103"/>
      <c r="CI102" s="103"/>
      <c r="CJ102" s="103"/>
      <c r="CK102" s="103"/>
      <c r="CL102" s="103"/>
      <c r="CM102" s="103"/>
      <c r="CN102" s="103"/>
      <c r="CO102" s="103"/>
      <c r="CP102" s="103"/>
      <c r="CQ102" s="103"/>
      <c r="CR102" s="103"/>
      <c r="CS102" s="103"/>
      <c r="CT102" s="103"/>
      <c r="CU102" s="103"/>
      <c r="CV102" s="104"/>
    </row>
    <row r="103" spans="4:100" ht="8.1" customHeight="1" x14ac:dyDescent="0.15">
      <c r="E103" s="165"/>
      <c r="F103" s="166"/>
      <c r="G103" s="111"/>
      <c r="H103" s="112"/>
      <c r="I103" s="112"/>
      <c r="J103" s="112"/>
      <c r="K103" s="112"/>
      <c r="L103" s="113"/>
      <c r="M103" s="120"/>
      <c r="N103" s="121"/>
      <c r="O103" s="121"/>
      <c r="P103" s="121"/>
      <c r="Q103" s="121"/>
      <c r="R103" s="121"/>
      <c r="S103" s="121"/>
      <c r="T103" s="121"/>
      <c r="U103" s="121"/>
      <c r="V103" s="121"/>
      <c r="W103" s="122"/>
      <c r="X103" s="102"/>
      <c r="Y103" s="103"/>
      <c r="Z103" s="103"/>
      <c r="AA103" s="103"/>
      <c r="AB103" s="103"/>
      <c r="AC103" s="103"/>
      <c r="AD103" s="103"/>
      <c r="AE103" s="103"/>
      <c r="AF103" s="103"/>
      <c r="AG103" s="103"/>
      <c r="AH103" s="103"/>
      <c r="AI103" s="103"/>
      <c r="AJ103" s="104"/>
      <c r="AK103" s="155"/>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7"/>
      <c r="BH103" s="201"/>
      <c r="BI103" s="202"/>
      <c r="BJ103" s="202"/>
      <c r="BK103" s="202"/>
      <c r="BL103" s="202"/>
      <c r="BM103" s="202"/>
      <c r="BN103" s="202"/>
      <c r="BO103" s="202"/>
      <c r="BP103" s="202"/>
      <c r="BQ103" s="202"/>
      <c r="BR103" s="202"/>
      <c r="BS103" s="202"/>
      <c r="BT103" s="202"/>
      <c r="BU103" s="202"/>
      <c r="BV103" s="203"/>
      <c r="BW103" s="126"/>
      <c r="BX103" s="127"/>
      <c r="BY103" s="127"/>
      <c r="BZ103" s="127"/>
      <c r="CA103" s="127"/>
      <c r="CB103" s="127"/>
      <c r="CC103" s="127"/>
      <c r="CD103" s="127"/>
      <c r="CE103" s="127"/>
      <c r="CF103" s="189"/>
      <c r="CG103" s="105"/>
      <c r="CH103" s="106"/>
      <c r="CI103" s="106"/>
      <c r="CJ103" s="106"/>
      <c r="CK103" s="106"/>
      <c r="CL103" s="106"/>
      <c r="CM103" s="106"/>
      <c r="CN103" s="106"/>
      <c r="CO103" s="106"/>
      <c r="CP103" s="106"/>
      <c r="CQ103" s="106"/>
      <c r="CR103" s="106"/>
      <c r="CS103" s="106"/>
      <c r="CT103" s="106"/>
      <c r="CU103" s="106"/>
      <c r="CV103" s="107"/>
    </row>
    <row r="104" spans="4:100" ht="8.1" customHeight="1" x14ac:dyDescent="0.15">
      <c r="E104" s="165"/>
      <c r="F104" s="166"/>
      <c r="G104" s="111"/>
      <c r="H104" s="112"/>
      <c r="I104" s="112"/>
      <c r="J104" s="112"/>
      <c r="K104" s="112"/>
      <c r="L104" s="113"/>
      <c r="M104" s="257" t="s">
        <v>63</v>
      </c>
      <c r="N104" s="258"/>
      <c r="O104" s="258"/>
      <c r="P104" s="258"/>
      <c r="Q104" s="258"/>
      <c r="R104" s="258"/>
      <c r="S104" s="258"/>
      <c r="T104" s="258"/>
      <c r="U104" s="258"/>
      <c r="V104" s="258"/>
      <c r="W104" s="259"/>
      <c r="X104" s="108" t="s">
        <v>64</v>
      </c>
      <c r="Y104" s="109"/>
      <c r="Z104" s="109"/>
      <c r="AA104" s="109"/>
      <c r="AB104" s="109"/>
      <c r="AC104" s="109"/>
      <c r="AD104" s="109"/>
      <c r="AE104" s="109"/>
      <c r="AF104" s="109"/>
      <c r="AG104" s="109"/>
      <c r="AH104" s="109"/>
      <c r="AI104" s="109"/>
      <c r="AJ104" s="110"/>
      <c r="AK104" s="120" t="s">
        <v>65</v>
      </c>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2"/>
      <c r="BH104" s="198"/>
      <c r="BI104" s="199"/>
      <c r="BJ104" s="199"/>
      <c r="BK104" s="199"/>
      <c r="BL104" s="199"/>
      <c r="BM104" s="199"/>
      <c r="BN104" s="199"/>
      <c r="BO104" s="199"/>
      <c r="BP104" s="199"/>
      <c r="BQ104" s="199"/>
      <c r="BR104" s="199"/>
      <c r="BS104" s="199"/>
      <c r="BT104" s="199"/>
      <c r="BU104" s="199"/>
      <c r="BV104" s="200"/>
      <c r="BW104" s="327" t="str">
        <f>IF(BM107="","",IF(AR107&lt;=BM107,"〇",""))</f>
        <v/>
      </c>
      <c r="BX104" s="328"/>
      <c r="BY104" s="328"/>
      <c r="BZ104" s="328"/>
      <c r="CA104" s="329"/>
      <c r="CB104" s="214" t="str">
        <f>IF(BM107="","",IF(AR107&gt;BM107,"〇",""))</f>
        <v/>
      </c>
      <c r="CC104" s="215"/>
      <c r="CD104" s="215"/>
      <c r="CE104" s="215"/>
      <c r="CF104" s="216"/>
      <c r="CG104" s="99" t="s">
        <v>186</v>
      </c>
      <c r="CH104" s="100"/>
      <c r="CI104" s="100"/>
      <c r="CJ104" s="100"/>
      <c r="CK104" s="100"/>
      <c r="CL104" s="100"/>
      <c r="CM104" s="100"/>
      <c r="CN104" s="100"/>
      <c r="CO104" s="100"/>
      <c r="CP104" s="100"/>
      <c r="CQ104" s="100"/>
      <c r="CR104" s="100"/>
      <c r="CS104" s="100"/>
      <c r="CT104" s="100"/>
      <c r="CU104" s="100"/>
      <c r="CV104" s="101"/>
    </row>
    <row r="105" spans="4:100" ht="8.1" customHeight="1" x14ac:dyDescent="0.15">
      <c r="E105" s="165"/>
      <c r="F105" s="166"/>
      <c r="G105" s="111"/>
      <c r="H105" s="112"/>
      <c r="I105" s="112"/>
      <c r="J105" s="112"/>
      <c r="K105" s="112"/>
      <c r="L105" s="113"/>
      <c r="M105" s="260"/>
      <c r="N105" s="261"/>
      <c r="O105" s="261"/>
      <c r="P105" s="261"/>
      <c r="Q105" s="261"/>
      <c r="R105" s="261"/>
      <c r="S105" s="261"/>
      <c r="T105" s="261"/>
      <c r="U105" s="261"/>
      <c r="V105" s="261"/>
      <c r="W105" s="262"/>
      <c r="X105" s="111"/>
      <c r="Y105" s="112"/>
      <c r="Z105" s="112"/>
      <c r="AA105" s="112"/>
      <c r="AB105" s="112"/>
      <c r="AC105" s="112"/>
      <c r="AD105" s="112"/>
      <c r="AE105" s="112"/>
      <c r="AF105" s="112"/>
      <c r="AG105" s="112"/>
      <c r="AH105" s="112"/>
      <c r="AI105" s="112"/>
      <c r="AJ105" s="113"/>
      <c r="AK105" s="120"/>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2"/>
      <c r="BH105" s="198"/>
      <c r="BI105" s="199"/>
      <c r="BJ105" s="199"/>
      <c r="BK105" s="199"/>
      <c r="BL105" s="199"/>
      <c r="BM105" s="199"/>
      <c r="BN105" s="199"/>
      <c r="BO105" s="199"/>
      <c r="BP105" s="199"/>
      <c r="BQ105" s="199"/>
      <c r="BR105" s="199"/>
      <c r="BS105" s="199"/>
      <c r="BT105" s="199"/>
      <c r="BU105" s="199"/>
      <c r="BV105" s="200"/>
      <c r="BW105" s="208"/>
      <c r="BX105" s="185"/>
      <c r="BY105" s="185"/>
      <c r="BZ105" s="185"/>
      <c r="CA105" s="209"/>
      <c r="CB105" s="217"/>
      <c r="CC105" s="218"/>
      <c r="CD105" s="218"/>
      <c r="CE105" s="218"/>
      <c r="CF105" s="219"/>
      <c r="CG105" s="102"/>
      <c r="CH105" s="103"/>
      <c r="CI105" s="103"/>
      <c r="CJ105" s="103"/>
      <c r="CK105" s="103"/>
      <c r="CL105" s="103"/>
      <c r="CM105" s="103"/>
      <c r="CN105" s="103"/>
      <c r="CO105" s="103"/>
      <c r="CP105" s="103"/>
      <c r="CQ105" s="103"/>
      <c r="CR105" s="103"/>
      <c r="CS105" s="103"/>
      <c r="CT105" s="103"/>
      <c r="CU105" s="103"/>
      <c r="CV105" s="104"/>
    </row>
    <row r="106" spans="4:100" ht="8.1" customHeight="1" x14ac:dyDescent="0.15">
      <c r="E106" s="165"/>
      <c r="F106" s="166"/>
      <c r="G106" s="111"/>
      <c r="H106" s="112"/>
      <c r="I106" s="112"/>
      <c r="J106" s="112"/>
      <c r="K106" s="112"/>
      <c r="L106" s="113"/>
      <c r="M106" s="260"/>
      <c r="N106" s="261"/>
      <c r="O106" s="261"/>
      <c r="P106" s="261"/>
      <c r="Q106" s="261"/>
      <c r="R106" s="261"/>
      <c r="S106" s="261"/>
      <c r="T106" s="261"/>
      <c r="U106" s="261"/>
      <c r="V106" s="261"/>
      <c r="W106" s="262"/>
      <c r="X106" s="111"/>
      <c r="Y106" s="112"/>
      <c r="Z106" s="112"/>
      <c r="AA106" s="112"/>
      <c r="AB106" s="112"/>
      <c r="AC106" s="112"/>
      <c r="AD106" s="112"/>
      <c r="AE106" s="112"/>
      <c r="AF106" s="112"/>
      <c r="AG106" s="112"/>
      <c r="AH106" s="112"/>
      <c r="AI106" s="112"/>
      <c r="AJ106" s="113"/>
      <c r="AK106" s="142"/>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9"/>
      <c r="BH106" s="198"/>
      <c r="BI106" s="199"/>
      <c r="BJ106" s="199"/>
      <c r="BK106" s="199"/>
      <c r="BL106" s="199"/>
      <c r="BM106" s="199"/>
      <c r="BN106" s="199"/>
      <c r="BO106" s="199"/>
      <c r="BP106" s="199"/>
      <c r="BQ106" s="199"/>
      <c r="BR106" s="199"/>
      <c r="BS106" s="199"/>
      <c r="BT106" s="199"/>
      <c r="BU106" s="199"/>
      <c r="BV106" s="200"/>
      <c r="BW106" s="208"/>
      <c r="BX106" s="185"/>
      <c r="BY106" s="185"/>
      <c r="BZ106" s="185"/>
      <c r="CA106" s="209"/>
      <c r="CB106" s="217"/>
      <c r="CC106" s="218"/>
      <c r="CD106" s="218"/>
      <c r="CE106" s="218"/>
      <c r="CF106" s="219"/>
      <c r="CG106" s="102"/>
      <c r="CH106" s="103"/>
      <c r="CI106" s="103"/>
      <c r="CJ106" s="103"/>
      <c r="CK106" s="103"/>
      <c r="CL106" s="103"/>
      <c r="CM106" s="103"/>
      <c r="CN106" s="103"/>
      <c r="CO106" s="103"/>
      <c r="CP106" s="103"/>
      <c r="CQ106" s="103"/>
      <c r="CR106" s="103"/>
      <c r="CS106" s="103"/>
      <c r="CT106" s="103"/>
      <c r="CU106" s="103"/>
      <c r="CV106" s="104"/>
    </row>
    <row r="107" spans="4:100" ht="8.1" customHeight="1" x14ac:dyDescent="0.15">
      <c r="E107" s="165"/>
      <c r="F107" s="166"/>
      <c r="G107" s="111"/>
      <c r="H107" s="112"/>
      <c r="I107" s="112"/>
      <c r="J107" s="112"/>
      <c r="K107" s="112"/>
      <c r="L107" s="113"/>
      <c r="M107" s="260"/>
      <c r="N107" s="261"/>
      <c r="O107" s="261"/>
      <c r="P107" s="261"/>
      <c r="Q107" s="261"/>
      <c r="R107" s="261"/>
      <c r="S107" s="261"/>
      <c r="T107" s="261"/>
      <c r="U107" s="261"/>
      <c r="V107" s="261"/>
      <c r="W107" s="262"/>
      <c r="X107" s="111"/>
      <c r="Y107" s="112"/>
      <c r="Z107" s="112"/>
      <c r="AA107" s="112"/>
      <c r="AB107" s="112"/>
      <c r="AC107" s="112"/>
      <c r="AD107" s="112"/>
      <c r="AE107" s="112"/>
      <c r="AF107" s="112"/>
      <c r="AG107" s="112"/>
      <c r="AH107" s="112"/>
      <c r="AI107" s="112"/>
      <c r="AJ107" s="113"/>
      <c r="AK107" s="460" t="s">
        <v>66</v>
      </c>
      <c r="AL107" s="358"/>
      <c r="AM107" s="358"/>
      <c r="AN107" s="358"/>
      <c r="AO107" s="358"/>
      <c r="AP107" s="358"/>
      <c r="AQ107" s="358"/>
      <c r="AR107" s="339" t="str">
        <f>IF(AJ6="","?",VLOOKUP(AJ6,DD22:DJ33,6,FALSE))</f>
        <v>?</v>
      </c>
      <c r="AS107" s="339"/>
      <c r="AT107" s="339"/>
      <c r="AU107" s="339"/>
      <c r="AV107" s="339"/>
      <c r="AW107" s="339"/>
      <c r="AX107" s="339"/>
      <c r="AY107" s="339"/>
      <c r="AZ107" s="339"/>
      <c r="BA107" s="339"/>
      <c r="BB107" s="339"/>
      <c r="BC107" s="339"/>
      <c r="BD107" s="452" t="s">
        <v>67</v>
      </c>
      <c r="BE107" s="452"/>
      <c r="BF107" s="452"/>
      <c r="BG107" s="139"/>
      <c r="BH107" s="460" t="s">
        <v>57</v>
      </c>
      <c r="BI107" s="358"/>
      <c r="BJ107" s="358"/>
      <c r="BK107" s="358"/>
      <c r="BL107" s="358"/>
      <c r="BM107" s="335"/>
      <c r="BN107" s="335"/>
      <c r="BO107" s="335"/>
      <c r="BP107" s="335"/>
      <c r="BQ107" s="335"/>
      <c r="BR107" s="335"/>
      <c r="BS107" s="335"/>
      <c r="BT107" s="461" t="s">
        <v>68</v>
      </c>
      <c r="BU107" s="462"/>
      <c r="BV107" s="463"/>
      <c r="BW107" s="208"/>
      <c r="BX107" s="185"/>
      <c r="BY107" s="185"/>
      <c r="BZ107" s="185"/>
      <c r="CA107" s="209"/>
      <c r="CB107" s="217"/>
      <c r="CC107" s="218"/>
      <c r="CD107" s="218"/>
      <c r="CE107" s="218"/>
      <c r="CF107" s="219"/>
      <c r="CG107" s="102"/>
      <c r="CH107" s="103"/>
      <c r="CI107" s="103"/>
      <c r="CJ107" s="103"/>
      <c r="CK107" s="103"/>
      <c r="CL107" s="103"/>
      <c r="CM107" s="103"/>
      <c r="CN107" s="103"/>
      <c r="CO107" s="103"/>
      <c r="CP107" s="103"/>
      <c r="CQ107" s="103"/>
      <c r="CR107" s="103"/>
      <c r="CS107" s="103"/>
      <c r="CT107" s="103"/>
      <c r="CU107" s="103"/>
      <c r="CV107" s="104"/>
    </row>
    <row r="108" spans="4:100" ht="8.1" customHeight="1" x14ac:dyDescent="0.15">
      <c r="E108" s="165"/>
      <c r="F108" s="166"/>
      <c r="G108" s="111"/>
      <c r="H108" s="112"/>
      <c r="I108" s="112"/>
      <c r="J108" s="112"/>
      <c r="K108" s="112"/>
      <c r="L108" s="113"/>
      <c r="M108" s="260"/>
      <c r="N108" s="261"/>
      <c r="O108" s="261"/>
      <c r="P108" s="261"/>
      <c r="Q108" s="261"/>
      <c r="R108" s="261"/>
      <c r="S108" s="261"/>
      <c r="T108" s="261"/>
      <c r="U108" s="261"/>
      <c r="V108" s="261"/>
      <c r="W108" s="262"/>
      <c r="X108" s="111"/>
      <c r="Y108" s="112"/>
      <c r="Z108" s="112"/>
      <c r="AA108" s="112"/>
      <c r="AB108" s="112"/>
      <c r="AC108" s="112"/>
      <c r="AD108" s="112"/>
      <c r="AE108" s="112"/>
      <c r="AF108" s="112"/>
      <c r="AG108" s="112"/>
      <c r="AH108" s="112"/>
      <c r="AI108" s="112"/>
      <c r="AJ108" s="113"/>
      <c r="AK108" s="460"/>
      <c r="AL108" s="358"/>
      <c r="AM108" s="358"/>
      <c r="AN108" s="358"/>
      <c r="AO108" s="358"/>
      <c r="AP108" s="358"/>
      <c r="AQ108" s="358"/>
      <c r="AR108" s="340"/>
      <c r="AS108" s="340"/>
      <c r="AT108" s="340"/>
      <c r="AU108" s="340"/>
      <c r="AV108" s="340"/>
      <c r="AW108" s="340"/>
      <c r="AX108" s="340"/>
      <c r="AY108" s="340"/>
      <c r="AZ108" s="340"/>
      <c r="BA108" s="340"/>
      <c r="BB108" s="340"/>
      <c r="BC108" s="340"/>
      <c r="BD108" s="452"/>
      <c r="BE108" s="452"/>
      <c r="BF108" s="452"/>
      <c r="BG108" s="139"/>
      <c r="BH108" s="460"/>
      <c r="BI108" s="358"/>
      <c r="BJ108" s="358"/>
      <c r="BK108" s="358"/>
      <c r="BL108" s="358"/>
      <c r="BM108" s="336"/>
      <c r="BN108" s="336"/>
      <c r="BO108" s="336"/>
      <c r="BP108" s="336"/>
      <c r="BQ108" s="336"/>
      <c r="BR108" s="336"/>
      <c r="BS108" s="336"/>
      <c r="BT108" s="462"/>
      <c r="BU108" s="462"/>
      <c r="BV108" s="463"/>
      <c r="BW108" s="208"/>
      <c r="BX108" s="185"/>
      <c r="BY108" s="185"/>
      <c r="BZ108" s="185"/>
      <c r="CA108" s="209"/>
      <c r="CB108" s="217"/>
      <c r="CC108" s="218"/>
      <c r="CD108" s="218"/>
      <c r="CE108" s="218"/>
      <c r="CF108" s="219"/>
      <c r="CG108" s="102"/>
      <c r="CH108" s="103"/>
      <c r="CI108" s="103"/>
      <c r="CJ108" s="103"/>
      <c r="CK108" s="103"/>
      <c r="CL108" s="103"/>
      <c r="CM108" s="103"/>
      <c r="CN108" s="103"/>
      <c r="CO108" s="103"/>
      <c r="CP108" s="103"/>
      <c r="CQ108" s="103"/>
      <c r="CR108" s="103"/>
      <c r="CS108" s="103"/>
      <c r="CT108" s="103"/>
      <c r="CU108" s="103"/>
      <c r="CV108" s="104"/>
    </row>
    <row r="109" spans="4:100" ht="8.1" customHeight="1" x14ac:dyDescent="0.15">
      <c r="D109" s="93"/>
      <c r="E109" s="167"/>
      <c r="F109" s="168"/>
      <c r="G109" s="114"/>
      <c r="H109" s="115"/>
      <c r="I109" s="115"/>
      <c r="J109" s="115"/>
      <c r="K109" s="115"/>
      <c r="L109" s="116"/>
      <c r="M109" s="263"/>
      <c r="N109" s="264"/>
      <c r="O109" s="264"/>
      <c r="P109" s="264"/>
      <c r="Q109" s="264"/>
      <c r="R109" s="264"/>
      <c r="S109" s="264"/>
      <c r="T109" s="264"/>
      <c r="U109" s="264"/>
      <c r="V109" s="264"/>
      <c r="W109" s="265"/>
      <c r="X109" s="114"/>
      <c r="Y109" s="115"/>
      <c r="Z109" s="115"/>
      <c r="AA109" s="115"/>
      <c r="AB109" s="115"/>
      <c r="AC109" s="115"/>
      <c r="AD109" s="115"/>
      <c r="AE109" s="115"/>
      <c r="AF109" s="115"/>
      <c r="AG109" s="115"/>
      <c r="AH109" s="115"/>
      <c r="AI109" s="115"/>
      <c r="AJ109" s="116"/>
      <c r="AK109" s="295"/>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317"/>
      <c r="BH109" s="295"/>
      <c r="BI109" s="294"/>
      <c r="BJ109" s="294"/>
      <c r="BK109" s="294"/>
      <c r="BL109" s="294"/>
      <c r="BM109" s="294"/>
      <c r="BN109" s="294"/>
      <c r="BO109" s="294"/>
      <c r="BP109" s="294"/>
      <c r="BQ109" s="294"/>
      <c r="BR109" s="294"/>
      <c r="BS109" s="294"/>
      <c r="BT109" s="294"/>
      <c r="BU109" s="294"/>
      <c r="BV109" s="317"/>
      <c r="BW109" s="210"/>
      <c r="BX109" s="187"/>
      <c r="BY109" s="187"/>
      <c r="BZ109" s="187"/>
      <c r="CA109" s="211"/>
      <c r="CB109" s="220"/>
      <c r="CC109" s="221"/>
      <c r="CD109" s="221"/>
      <c r="CE109" s="221"/>
      <c r="CF109" s="222"/>
      <c r="CG109" s="105"/>
      <c r="CH109" s="106"/>
      <c r="CI109" s="106"/>
      <c r="CJ109" s="106"/>
      <c r="CK109" s="106"/>
      <c r="CL109" s="106"/>
      <c r="CM109" s="106"/>
      <c r="CN109" s="106"/>
      <c r="CO109" s="106"/>
      <c r="CP109" s="106"/>
      <c r="CQ109" s="106"/>
      <c r="CR109" s="106"/>
      <c r="CS109" s="106"/>
      <c r="CT109" s="106"/>
      <c r="CU109" s="106"/>
      <c r="CV109" s="107"/>
    </row>
    <row r="110" spans="4:100" ht="8.1" customHeight="1" x14ac:dyDescent="0.15">
      <c r="D110" s="93"/>
      <c r="E110" s="163" t="s">
        <v>155</v>
      </c>
      <c r="F110" s="164"/>
      <c r="G110" s="225" t="s">
        <v>197</v>
      </c>
      <c r="H110" s="226"/>
      <c r="I110" s="226"/>
      <c r="J110" s="226"/>
      <c r="K110" s="226"/>
      <c r="L110" s="227"/>
      <c r="M110" s="143" t="s">
        <v>41</v>
      </c>
      <c r="N110" s="144"/>
      <c r="O110" s="144"/>
      <c r="P110" s="144"/>
      <c r="Q110" s="144"/>
      <c r="R110" s="144"/>
      <c r="S110" s="144"/>
      <c r="T110" s="144"/>
      <c r="U110" s="144"/>
      <c r="V110" s="144"/>
      <c r="W110" s="145"/>
      <c r="X110" s="143" t="s">
        <v>200</v>
      </c>
      <c r="Y110" s="144"/>
      <c r="Z110" s="144"/>
      <c r="AA110" s="144"/>
      <c r="AB110" s="144"/>
      <c r="AC110" s="144"/>
      <c r="AD110" s="144"/>
      <c r="AE110" s="144"/>
      <c r="AF110" s="144"/>
      <c r="AG110" s="144"/>
      <c r="AH110" s="144"/>
      <c r="AI110" s="144"/>
      <c r="AJ110" s="145"/>
      <c r="AK110" s="143" t="str">
        <f>IF(BE10="","?",VLOOKUP(BE10,DC14:DD15,2,FALSE))</f>
        <v>?</v>
      </c>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5"/>
      <c r="BH110" s="248"/>
      <c r="BI110" s="137"/>
      <c r="BJ110" s="137"/>
      <c r="BK110" s="137"/>
      <c r="BL110" s="137"/>
      <c r="BM110" s="137"/>
      <c r="BN110" s="137"/>
      <c r="BO110" s="137"/>
      <c r="BP110" s="137"/>
      <c r="BQ110" s="137"/>
      <c r="BR110" s="137"/>
      <c r="BS110" s="137"/>
      <c r="BT110" s="137"/>
      <c r="BU110" s="137"/>
      <c r="BV110" s="138"/>
      <c r="BW110" s="279" t="str">
        <f>IF(OR(BJ114="",BJ118=""),"",IF(AND(DF62="○",DG62="○"),"○",""))</f>
        <v/>
      </c>
      <c r="BX110" s="280"/>
      <c r="BY110" s="280"/>
      <c r="BZ110" s="280"/>
      <c r="CA110" s="281"/>
      <c r="CB110" s="275" t="str">
        <f>IF(OR(BJ114="",BJ118=""),"",IF(OR(DF62="×",DG62="×"),"○",""))</f>
        <v/>
      </c>
      <c r="CC110" s="275"/>
      <c r="CD110" s="275"/>
      <c r="CE110" s="275"/>
      <c r="CF110" s="276"/>
      <c r="CG110" s="99" t="s">
        <v>169</v>
      </c>
      <c r="CH110" s="100"/>
      <c r="CI110" s="100"/>
      <c r="CJ110" s="100"/>
      <c r="CK110" s="100"/>
      <c r="CL110" s="100"/>
      <c r="CM110" s="100"/>
      <c r="CN110" s="100"/>
      <c r="CO110" s="100"/>
      <c r="CP110" s="100"/>
      <c r="CQ110" s="100"/>
      <c r="CR110" s="100"/>
      <c r="CS110" s="100"/>
      <c r="CT110" s="100"/>
      <c r="CU110" s="100"/>
      <c r="CV110" s="101"/>
    </row>
    <row r="111" spans="4:100" ht="8.1" customHeight="1" x14ac:dyDescent="0.15">
      <c r="D111" s="93"/>
      <c r="E111" s="165"/>
      <c r="F111" s="166"/>
      <c r="G111" s="228"/>
      <c r="H111" s="229"/>
      <c r="I111" s="229"/>
      <c r="J111" s="229"/>
      <c r="K111" s="229"/>
      <c r="L111" s="230"/>
      <c r="M111" s="111"/>
      <c r="N111" s="112"/>
      <c r="O111" s="112"/>
      <c r="P111" s="112"/>
      <c r="Q111" s="112"/>
      <c r="R111" s="112"/>
      <c r="S111" s="112"/>
      <c r="T111" s="112"/>
      <c r="U111" s="112"/>
      <c r="V111" s="112"/>
      <c r="W111" s="113"/>
      <c r="X111" s="111"/>
      <c r="Y111" s="112"/>
      <c r="Z111" s="112"/>
      <c r="AA111" s="112"/>
      <c r="AB111" s="112"/>
      <c r="AC111" s="112"/>
      <c r="AD111" s="112"/>
      <c r="AE111" s="112"/>
      <c r="AF111" s="112"/>
      <c r="AG111" s="112"/>
      <c r="AH111" s="112"/>
      <c r="AI111" s="112"/>
      <c r="AJ111" s="113"/>
      <c r="AK111" s="111"/>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3"/>
      <c r="BH111" s="142"/>
      <c r="BI111" s="136"/>
      <c r="BJ111" s="136"/>
      <c r="BK111" s="136"/>
      <c r="BL111" s="136"/>
      <c r="BM111" s="136"/>
      <c r="BN111" s="136"/>
      <c r="BO111" s="136"/>
      <c r="BP111" s="136"/>
      <c r="BQ111" s="136"/>
      <c r="BR111" s="136"/>
      <c r="BS111" s="136"/>
      <c r="BT111" s="136"/>
      <c r="BU111" s="136"/>
      <c r="BV111" s="139"/>
      <c r="BW111" s="282"/>
      <c r="BX111" s="283"/>
      <c r="BY111" s="283"/>
      <c r="BZ111" s="283"/>
      <c r="CA111" s="284"/>
      <c r="CB111" s="277"/>
      <c r="CC111" s="277"/>
      <c r="CD111" s="277"/>
      <c r="CE111" s="277"/>
      <c r="CF111" s="278"/>
      <c r="CG111" s="102"/>
      <c r="CH111" s="103"/>
      <c r="CI111" s="103"/>
      <c r="CJ111" s="103"/>
      <c r="CK111" s="103"/>
      <c r="CL111" s="103"/>
      <c r="CM111" s="103"/>
      <c r="CN111" s="103"/>
      <c r="CO111" s="103"/>
      <c r="CP111" s="103"/>
      <c r="CQ111" s="103"/>
      <c r="CR111" s="103"/>
      <c r="CS111" s="103"/>
      <c r="CT111" s="103"/>
      <c r="CU111" s="103"/>
      <c r="CV111" s="104"/>
    </row>
    <row r="112" spans="4:100" ht="8.1" customHeight="1" x14ac:dyDescent="0.15">
      <c r="D112" s="93"/>
      <c r="E112" s="165"/>
      <c r="F112" s="166"/>
      <c r="G112" s="228"/>
      <c r="H112" s="229"/>
      <c r="I112" s="229"/>
      <c r="J112" s="229"/>
      <c r="K112" s="229"/>
      <c r="L112" s="230"/>
      <c r="M112" s="111"/>
      <c r="N112" s="112"/>
      <c r="O112" s="112"/>
      <c r="P112" s="112"/>
      <c r="Q112" s="112"/>
      <c r="R112" s="112"/>
      <c r="S112" s="112"/>
      <c r="T112" s="112"/>
      <c r="U112" s="112"/>
      <c r="V112" s="112"/>
      <c r="W112" s="113"/>
      <c r="X112" s="111"/>
      <c r="Y112" s="112"/>
      <c r="Z112" s="112"/>
      <c r="AA112" s="112"/>
      <c r="AB112" s="112"/>
      <c r="AC112" s="112"/>
      <c r="AD112" s="112"/>
      <c r="AE112" s="112"/>
      <c r="AF112" s="112"/>
      <c r="AG112" s="112"/>
      <c r="AH112" s="112"/>
      <c r="AI112" s="112"/>
      <c r="AJ112" s="113"/>
      <c r="AK112" s="111"/>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3"/>
      <c r="BH112" s="254" t="s">
        <v>70</v>
      </c>
      <c r="BI112" s="255"/>
      <c r="BJ112" s="255"/>
      <c r="BK112" s="255"/>
      <c r="BL112" s="255"/>
      <c r="BM112" s="255"/>
      <c r="BN112" s="255"/>
      <c r="BO112" s="255"/>
      <c r="BP112" s="255"/>
      <c r="BQ112" s="255"/>
      <c r="BR112" s="255"/>
      <c r="BS112" s="255"/>
      <c r="BT112" s="255"/>
      <c r="BU112" s="255"/>
      <c r="BV112" s="256"/>
      <c r="BW112" s="282"/>
      <c r="BX112" s="283"/>
      <c r="BY112" s="283"/>
      <c r="BZ112" s="283"/>
      <c r="CA112" s="284"/>
      <c r="CB112" s="277"/>
      <c r="CC112" s="277"/>
      <c r="CD112" s="277"/>
      <c r="CE112" s="277"/>
      <c r="CF112" s="278"/>
      <c r="CG112" s="102"/>
      <c r="CH112" s="103"/>
      <c r="CI112" s="103"/>
      <c r="CJ112" s="103"/>
      <c r="CK112" s="103"/>
      <c r="CL112" s="103"/>
      <c r="CM112" s="103"/>
      <c r="CN112" s="103"/>
      <c r="CO112" s="103"/>
      <c r="CP112" s="103"/>
      <c r="CQ112" s="103"/>
      <c r="CR112" s="103"/>
      <c r="CS112" s="103"/>
      <c r="CT112" s="103"/>
      <c r="CU112" s="103"/>
      <c r="CV112" s="104"/>
    </row>
    <row r="113" spans="4:100" ht="8.1" customHeight="1" x14ac:dyDescent="0.15">
      <c r="D113" s="93"/>
      <c r="E113" s="165"/>
      <c r="F113" s="166"/>
      <c r="G113" s="228"/>
      <c r="H113" s="229"/>
      <c r="I113" s="229"/>
      <c r="J113" s="229"/>
      <c r="K113" s="229"/>
      <c r="L113" s="230"/>
      <c r="M113" s="111"/>
      <c r="N113" s="112"/>
      <c r="O113" s="112"/>
      <c r="P113" s="112"/>
      <c r="Q113" s="112"/>
      <c r="R113" s="112"/>
      <c r="S113" s="112"/>
      <c r="T113" s="112"/>
      <c r="U113" s="112"/>
      <c r="V113" s="112"/>
      <c r="W113" s="113"/>
      <c r="X113" s="111"/>
      <c r="Y113" s="112"/>
      <c r="Z113" s="112"/>
      <c r="AA113" s="112"/>
      <c r="AB113" s="112"/>
      <c r="AC113" s="112"/>
      <c r="AD113" s="112"/>
      <c r="AE113" s="112"/>
      <c r="AF113" s="112"/>
      <c r="AG113" s="112"/>
      <c r="AH113" s="112"/>
      <c r="AI113" s="112"/>
      <c r="AJ113" s="113"/>
      <c r="AK113" s="111"/>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3"/>
      <c r="BH113" s="254"/>
      <c r="BI113" s="255"/>
      <c r="BJ113" s="255"/>
      <c r="BK113" s="255"/>
      <c r="BL113" s="255"/>
      <c r="BM113" s="255"/>
      <c r="BN113" s="255"/>
      <c r="BO113" s="255"/>
      <c r="BP113" s="255"/>
      <c r="BQ113" s="255"/>
      <c r="BR113" s="255"/>
      <c r="BS113" s="255"/>
      <c r="BT113" s="255"/>
      <c r="BU113" s="255"/>
      <c r="BV113" s="256"/>
      <c r="BW113" s="282"/>
      <c r="BX113" s="283"/>
      <c r="BY113" s="283"/>
      <c r="BZ113" s="283"/>
      <c r="CA113" s="284"/>
      <c r="CB113" s="277"/>
      <c r="CC113" s="277"/>
      <c r="CD113" s="277"/>
      <c r="CE113" s="277"/>
      <c r="CF113" s="278"/>
      <c r="CG113" s="102"/>
      <c r="CH113" s="103"/>
      <c r="CI113" s="103"/>
      <c r="CJ113" s="103"/>
      <c r="CK113" s="103"/>
      <c r="CL113" s="103"/>
      <c r="CM113" s="103"/>
      <c r="CN113" s="103"/>
      <c r="CO113" s="103"/>
      <c r="CP113" s="103"/>
      <c r="CQ113" s="103"/>
      <c r="CR113" s="103"/>
      <c r="CS113" s="103"/>
      <c r="CT113" s="103"/>
      <c r="CU113" s="103"/>
      <c r="CV113" s="104"/>
    </row>
    <row r="114" spans="4:100" ht="8.1" customHeight="1" x14ac:dyDescent="0.15">
      <c r="D114" s="93"/>
      <c r="E114" s="165"/>
      <c r="F114" s="166"/>
      <c r="G114" s="228"/>
      <c r="H114" s="229"/>
      <c r="I114" s="229"/>
      <c r="J114" s="229"/>
      <c r="K114" s="229"/>
      <c r="L114" s="230"/>
      <c r="M114" s="111"/>
      <c r="N114" s="112"/>
      <c r="O114" s="112"/>
      <c r="P114" s="112"/>
      <c r="Q114" s="112"/>
      <c r="R114" s="112"/>
      <c r="S114" s="112"/>
      <c r="T114" s="112"/>
      <c r="U114" s="112"/>
      <c r="V114" s="112"/>
      <c r="W114" s="113"/>
      <c r="X114" s="111"/>
      <c r="Y114" s="112"/>
      <c r="Z114" s="112"/>
      <c r="AA114" s="112"/>
      <c r="AB114" s="112"/>
      <c r="AC114" s="112"/>
      <c r="AD114" s="112"/>
      <c r="AE114" s="112"/>
      <c r="AF114" s="112"/>
      <c r="AG114" s="112"/>
      <c r="AH114" s="112"/>
      <c r="AI114" s="112"/>
      <c r="AJ114" s="113"/>
      <c r="AK114" s="111"/>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3"/>
      <c r="BH114" s="142"/>
      <c r="BI114" s="136"/>
      <c r="BJ114" s="335"/>
      <c r="BK114" s="335"/>
      <c r="BL114" s="335"/>
      <c r="BM114" s="335"/>
      <c r="BN114" s="335"/>
      <c r="BO114" s="335"/>
      <c r="BP114" s="335"/>
      <c r="BQ114" s="335"/>
      <c r="BR114" s="452" t="s">
        <v>69</v>
      </c>
      <c r="BS114" s="452"/>
      <c r="BT114" s="452"/>
      <c r="BU114" s="136"/>
      <c r="BV114" s="139"/>
      <c r="BW114" s="282"/>
      <c r="BX114" s="283"/>
      <c r="BY114" s="283"/>
      <c r="BZ114" s="283"/>
      <c r="CA114" s="284"/>
      <c r="CB114" s="277"/>
      <c r="CC114" s="277"/>
      <c r="CD114" s="277"/>
      <c r="CE114" s="277"/>
      <c r="CF114" s="278"/>
      <c r="CG114" s="102"/>
      <c r="CH114" s="103"/>
      <c r="CI114" s="103"/>
      <c r="CJ114" s="103"/>
      <c r="CK114" s="103"/>
      <c r="CL114" s="103"/>
      <c r="CM114" s="103"/>
      <c r="CN114" s="103"/>
      <c r="CO114" s="103"/>
      <c r="CP114" s="103"/>
      <c r="CQ114" s="103"/>
      <c r="CR114" s="103"/>
      <c r="CS114" s="103"/>
      <c r="CT114" s="103"/>
      <c r="CU114" s="103"/>
      <c r="CV114" s="104"/>
    </row>
    <row r="115" spans="4:100" ht="8.1" customHeight="1" x14ac:dyDescent="0.15">
      <c r="D115" s="93"/>
      <c r="E115" s="165"/>
      <c r="F115" s="166"/>
      <c r="G115" s="228"/>
      <c r="H115" s="229"/>
      <c r="I115" s="229"/>
      <c r="J115" s="229"/>
      <c r="K115" s="229"/>
      <c r="L115" s="230"/>
      <c r="M115" s="111"/>
      <c r="N115" s="112"/>
      <c r="O115" s="112"/>
      <c r="P115" s="112"/>
      <c r="Q115" s="112"/>
      <c r="R115" s="112"/>
      <c r="S115" s="112"/>
      <c r="T115" s="112"/>
      <c r="U115" s="112"/>
      <c r="V115" s="112"/>
      <c r="W115" s="113"/>
      <c r="X115" s="111"/>
      <c r="Y115" s="112"/>
      <c r="Z115" s="112"/>
      <c r="AA115" s="112"/>
      <c r="AB115" s="112"/>
      <c r="AC115" s="112"/>
      <c r="AD115" s="112"/>
      <c r="AE115" s="112"/>
      <c r="AF115" s="112"/>
      <c r="AG115" s="112"/>
      <c r="AH115" s="112"/>
      <c r="AI115" s="112"/>
      <c r="AJ115" s="113"/>
      <c r="AK115" s="245" t="s">
        <v>78</v>
      </c>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7"/>
      <c r="BH115" s="142"/>
      <c r="BI115" s="136"/>
      <c r="BJ115" s="336"/>
      <c r="BK115" s="336"/>
      <c r="BL115" s="336"/>
      <c r="BM115" s="336"/>
      <c r="BN115" s="336"/>
      <c r="BO115" s="336"/>
      <c r="BP115" s="336"/>
      <c r="BQ115" s="336"/>
      <c r="BR115" s="452"/>
      <c r="BS115" s="452"/>
      <c r="BT115" s="452"/>
      <c r="BU115" s="136"/>
      <c r="BV115" s="139"/>
      <c r="BW115" s="282"/>
      <c r="BX115" s="283"/>
      <c r="BY115" s="283"/>
      <c r="BZ115" s="283"/>
      <c r="CA115" s="284"/>
      <c r="CB115" s="277"/>
      <c r="CC115" s="277"/>
      <c r="CD115" s="277"/>
      <c r="CE115" s="277"/>
      <c r="CF115" s="278"/>
      <c r="CG115" s="102"/>
      <c r="CH115" s="103"/>
      <c r="CI115" s="103"/>
      <c r="CJ115" s="103"/>
      <c r="CK115" s="103"/>
      <c r="CL115" s="103"/>
      <c r="CM115" s="103"/>
      <c r="CN115" s="103"/>
      <c r="CO115" s="103"/>
      <c r="CP115" s="103"/>
      <c r="CQ115" s="103"/>
      <c r="CR115" s="103"/>
      <c r="CS115" s="103"/>
      <c r="CT115" s="103"/>
      <c r="CU115" s="103"/>
      <c r="CV115" s="104"/>
    </row>
    <row r="116" spans="4:100" ht="8.1" customHeight="1" x14ac:dyDescent="0.15">
      <c r="D116" s="93"/>
      <c r="E116" s="165"/>
      <c r="F116" s="166"/>
      <c r="G116" s="228"/>
      <c r="H116" s="229"/>
      <c r="I116" s="229"/>
      <c r="J116" s="229"/>
      <c r="K116" s="229"/>
      <c r="L116" s="230"/>
      <c r="M116" s="111"/>
      <c r="N116" s="112"/>
      <c r="O116" s="112"/>
      <c r="P116" s="112"/>
      <c r="Q116" s="112"/>
      <c r="R116" s="112"/>
      <c r="S116" s="112"/>
      <c r="T116" s="112"/>
      <c r="U116" s="112"/>
      <c r="V116" s="112"/>
      <c r="W116" s="113"/>
      <c r="X116" s="111"/>
      <c r="Y116" s="112"/>
      <c r="Z116" s="112"/>
      <c r="AA116" s="112"/>
      <c r="AB116" s="112"/>
      <c r="AC116" s="112"/>
      <c r="AD116" s="112"/>
      <c r="AE116" s="112"/>
      <c r="AF116" s="112"/>
      <c r="AG116" s="112"/>
      <c r="AH116" s="112"/>
      <c r="AI116" s="112"/>
      <c r="AJ116" s="113"/>
      <c r="AK116" s="245"/>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7"/>
      <c r="BH116" s="254" t="s">
        <v>71</v>
      </c>
      <c r="BI116" s="255"/>
      <c r="BJ116" s="255"/>
      <c r="BK116" s="255"/>
      <c r="BL116" s="255"/>
      <c r="BM116" s="255"/>
      <c r="BN116" s="255"/>
      <c r="BO116" s="255"/>
      <c r="BP116" s="255"/>
      <c r="BQ116" s="255"/>
      <c r="BR116" s="255"/>
      <c r="BS116" s="255"/>
      <c r="BT116" s="255"/>
      <c r="BU116" s="255"/>
      <c r="BV116" s="256"/>
      <c r="BW116" s="282"/>
      <c r="BX116" s="283"/>
      <c r="BY116" s="283"/>
      <c r="BZ116" s="283"/>
      <c r="CA116" s="284"/>
      <c r="CB116" s="277"/>
      <c r="CC116" s="277"/>
      <c r="CD116" s="277"/>
      <c r="CE116" s="277"/>
      <c r="CF116" s="278"/>
      <c r="CG116" s="102"/>
      <c r="CH116" s="103"/>
      <c r="CI116" s="103"/>
      <c r="CJ116" s="103"/>
      <c r="CK116" s="103"/>
      <c r="CL116" s="103"/>
      <c r="CM116" s="103"/>
      <c r="CN116" s="103"/>
      <c r="CO116" s="103"/>
      <c r="CP116" s="103"/>
      <c r="CQ116" s="103"/>
      <c r="CR116" s="103"/>
      <c r="CS116" s="103"/>
      <c r="CT116" s="103"/>
      <c r="CU116" s="103"/>
      <c r="CV116" s="104"/>
    </row>
    <row r="117" spans="4:100" ht="8.1" customHeight="1" x14ac:dyDescent="0.15">
      <c r="D117" s="93"/>
      <c r="E117" s="165"/>
      <c r="F117" s="166"/>
      <c r="G117" s="228"/>
      <c r="H117" s="229"/>
      <c r="I117" s="229"/>
      <c r="J117" s="229"/>
      <c r="K117" s="229"/>
      <c r="L117" s="230"/>
      <c r="M117" s="111"/>
      <c r="N117" s="112"/>
      <c r="O117" s="112"/>
      <c r="P117" s="112"/>
      <c r="Q117" s="112"/>
      <c r="R117" s="112"/>
      <c r="S117" s="112"/>
      <c r="T117" s="112"/>
      <c r="U117" s="112"/>
      <c r="V117" s="112"/>
      <c r="W117" s="113"/>
      <c r="X117" s="111"/>
      <c r="Y117" s="112"/>
      <c r="Z117" s="112"/>
      <c r="AA117" s="112"/>
      <c r="AB117" s="112"/>
      <c r="AC117" s="112"/>
      <c r="AD117" s="112"/>
      <c r="AE117" s="112"/>
      <c r="AF117" s="112"/>
      <c r="AG117" s="112"/>
      <c r="AH117" s="112"/>
      <c r="AI117" s="112"/>
      <c r="AJ117" s="113"/>
      <c r="AK117" s="245" t="s">
        <v>79</v>
      </c>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7"/>
      <c r="BH117" s="254"/>
      <c r="BI117" s="255"/>
      <c r="BJ117" s="255"/>
      <c r="BK117" s="255"/>
      <c r="BL117" s="255"/>
      <c r="BM117" s="255"/>
      <c r="BN117" s="255"/>
      <c r="BO117" s="255"/>
      <c r="BP117" s="255"/>
      <c r="BQ117" s="255"/>
      <c r="BR117" s="255"/>
      <c r="BS117" s="255"/>
      <c r="BT117" s="255"/>
      <c r="BU117" s="255"/>
      <c r="BV117" s="256"/>
      <c r="BW117" s="282"/>
      <c r="BX117" s="283"/>
      <c r="BY117" s="283"/>
      <c r="BZ117" s="283"/>
      <c r="CA117" s="284"/>
      <c r="CB117" s="277"/>
      <c r="CC117" s="277"/>
      <c r="CD117" s="277"/>
      <c r="CE117" s="277"/>
      <c r="CF117" s="278"/>
      <c r="CG117" s="102"/>
      <c r="CH117" s="103"/>
      <c r="CI117" s="103"/>
      <c r="CJ117" s="103"/>
      <c r="CK117" s="103"/>
      <c r="CL117" s="103"/>
      <c r="CM117" s="103"/>
      <c r="CN117" s="103"/>
      <c r="CO117" s="103"/>
      <c r="CP117" s="103"/>
      <c r="CQ117" s="103"/>
      <c r="CR117" s="103"/>
      <c r="CS117" s="103"/>
      <c r="CT117" s="103"/>
      <c r="CU117" s="103"/>
      <c r="CV117" s="104"/>
    </row>
    <row r="118" spans="4:100" ht="8.1" customHeight="1" x14ac:dyDescent="0.15">
      <c r="D118" s="93"/>
      <c r="E118" s="165"/>
      <c r="F118" s="166"/>
      <c r="G118" s="228"/>
      <c r="H118" s="229"/>
      <c r="I118" s="229"/>
      <c r="J118" s="229"/>
      <c r="K118" s="229"/>
      <c r="L118" s="230"/>
      <c r="M118" s="111"/>
      <c r="N118" s="112"/>
      <c r="O118" s="112"/>
      <c r="P118" s="112"/>
      <c r="Q118" s="112"/>
      <c r="R118" s="112"/>
      <c r="S118" s="112"/>
      <c r="T118" s="112"/>
      <c r="U118" s="112"/>
      <c r="V118" s="112"/>
      <c r="W118" s="113"/>
      <c r="X118" s="111"/>
      <c r="Y118" s="112"/>
      <c r="Z118" s="112"/>
      <c r="AA118" s="112"/>
      <c r="AB118" s="112"/>
      <c r="AC118" s="112"/>
      <c r="AD118" s="112"/>
      <c r="AE118" s="112"/>
      <c r="AF118" s="112"/>
      <c r="AG118" s="112"/>
      <c r="AH118" s="112"/>
      <c r="AI118" s="112"/>
      <c r="AJ118" s="113"/>
      <c r="AK118" s="245"/>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7"/>
      <c r="BH118" s="142"/>
      <c r="BI118" s="136"/>
      <c r="BJ118" s="335"/>
      <c r="BK118" s="335"/>
      <c r="BL118" s="335"/>
      <c r="BM118" s="335"/>
      <c r="BN118" s="335"/>
      <c r="BO118" s="335"/>
      <c r="BP118" s="335"/>
      <c r="BQ118" s="335"/>
      <c r="BR118" s="452" t="s">
        <v>69</v>
      </c>
      <c r="BS118" s="452"/>
      <c r="BT118" s="452"/>
      <c r="BU118" s="136"/>
      <c r="BV118" s="139"/>
      <c r="BW118" s="282"/>
      <c r="BX118" s="283"/>
      <c r="BY118" s="283"/>
      <c r="BZ118" s="283"/>
      <c r="CA118" s="284"/>
      <c r="CB118" s="277"/>
      <c r="CC118" s="277"/>
      <c r="CD118" s="277"/>
      <c r="CE118" s="277"/>
      <c r="CF118" s="278"/>
      <c r="CG118" s="102"/>
      <c r="CH118" s="103"/>
      <c r="CI118" s="103"/>
      <c r="CJ118" s="103"/>
      <c r="CK118" s="103"/>
      <c r="CL118" s="103"/>
      <c r="CM118" s="103"/>
      <c r="CN118" s="103"/>
      <c r="CO118" s="103"/>
      <c r="CP118" s="103"/>
      <c r="CQ118" s="103"/>
      <c r="CR118" s="103"/>
      <c r="CS118" s="103"/>
      <c r="CT118" s="103"/>
      <c r="CU118" s="103"/>
      <c r="CV118" s="104"/>
    </row>
    <row r="119" spans="4:100" ht="8.1" customHeight="1" x14ac:dyDescent="0.15">
      <c r="D119" s="93"/>
      <c r="E119" s="165"/>
      <c r="F119" s="166"/>
      <c r="G119" s="228"/>
      <c r="H119" s="229"/>
      <c r="I119" s="229"/>
      <c r="J119" s="229"/>
      <c r="K119" s="229"/>
      <c r="L119" s="230"/>
      <c r="M119" s="111"/>
      <c r="N119" s="112"/>
      <c r="O119" s="112"/>
      <c r="P119" s="112"/>
      <c r="Q119" s="112"/>
      <c r="R119" s="112"/>
      <c r="S119" s="112"/>
      <c r="T119" s="112"/>
      <c r="U119" s="112"/>
      <c r="V119" s="112"/>
      <c r="W119" s="113"/>
      <c r="X119" s="111"/>
      <c r="Y119" s="112"/>
      <c r="Z119" s="112"/>
      <c r="AA119" s="112"/>
      <c r="AB119" s="112"/>
      <c r="AC119" s="112"/>
      <c r="AD119" s="112"/>
      <c r="AE119" s="112"/>
      <c r="AF119" s="112"/>
      <c r="AG119" s="112"/>
      <c r="AH119" s="112"/>
      <c r="AI119" s="112"/>
      <c r="AJ119" s="113"/>
      <c r="AK119" s="245" t="s">
        <v>80</v>
      </c>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7"/>
      <c r="BH119" s="142"/>
      <c r="BI119" s="136"/>
      <c r="BJ119" s="336"/>
      <c r="BK119" s="336"/>
      <c r="BL119" s="336"/>
      <c r="BM119" s="336"/>
      <c r="BN119" s="336"/>
      <c r="BO119" s="336"/>
      <c r="BP119" s="336"/>
      <c r="BQ119" s="336"/>
      <c r="BR119" s="452"/>
      <c r="BS119" s="452"/>
      <c r="BT119" s="452"/>
      <c r="BU119" s="136"/>
      <c r="BV119" s="139"/>
      <c r="BW119" s="282"/>
      <c r="BX119" s="283"/>
      <c r="BY119" s="283"/>
      <c r="BZ119" s="283"/>
      <c r="CA119" s="284"/>
      <c r="CB119" s="277"/>
      <c r="CC119" s="277"/>
      <c r="CD119" s="277"/>
      <c r="CE119" s="277"/>
      <c r="CF119" s="278"/>
      <c r="CG119" s="102"/>
      <c r="CH119" s="103"/>
      <c r="CI119" s="103"/>
      <c r="CJ119" s="103"/>
      <c r="CK119" s="103"/>
      <c r="CL119" s="103"/>
      <c r="CM119" s="103"/>
      <c r="CN119" s="103"/>
      <c r="CO119" s="103"/>
      <c r="CP119" s="103"/>
      <c r="CQ119" s="103"/>
      <c r="CR119" s="103"/>
      <c r="CS119" s="103"/>
      <c r="CT119" s="103"/>
      <c r="CU119" s="103"/>
      <c r="CV119" s="104"/>
    </row>
    <row r="120" spans="4:100" ht="8.1" customHeight="1" x14ac:dyDescent="0.15">
      <c r="D120" s="93"/>
      <c r="E120" s="165"/>
      <c r="F120" s="166"/>
      <c r="G120" s="228"/>
      <c r="H120" s="229"/>
      <c r="I120" s="229"/>
      <c r="J120" s="229"/>
      <c r="K120" s="229"/>
      <c r="L120" s="230"/>
      <c r="M120" s="111"/>
      <c r="N120" s="112"/>
      <c r="O120" s="112"/>
      <c r="P120" s="112"/>
      <c r="Q120" s="112"/>
      <c r="R120" s="112"/>
      <c r="S120" s="112"/>
      <c r="T120" s="112"/>
      <c r="U120" s="112"/>
      <c r="V120" s="112"/>
      <c r="W120" s="113"/>
      <c r="X120" s="111"/>
      <c r="Y120" s="112"/>
      <c r="Z120" s="112"/>
      <c r="AA120" s="112"/>
      <c r="AB120" s="112"/>
      <c r="AC120" s="112"/>
      <c r="AD120" s="112"/>
      <c r="AE120" s="112"/>
      <c r="AF120" s="112"/>
      <c r="AG120" s="112"/>
      <c r="AH120" s="112"/>
      <c r="AI120" s="112"/>
      <c r="AJ120" s="113"/>
      <c r="AK120" s="245"/>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7"/>
      <c r="BH120" s="169"/>
      <c r="BI120" s="170"/>
      <c r="BJ120" s="170"/>
      <c r="BK120" s="170"/>
      <c r="BL120" s="170"/>
      <c r="BM120" s="170"/>
      <c r="BN120" s="170"/>
      <c r="BO120" s="170"/>
      <c r="BP120" s="170"/>
      <c r="BQ120" s="170"/>
      <c r="BR120" s="170"/>
      <c r="BS120" s="170"/>
      <c r="BT120" s="170"/>
      <c r="BU120" s="170"/>
      <c r="BV120" s="171"/>
      <c r="BW120" s="282"/>
      <c r="BX120" s="283"/>
      <c r="BY120" s="283"/>
      <c r="BZ120" s="283"/>
      <c r="CA120" s="284"/>
      <c r="CB120" s="277"/>
      <c r="CC120" s="277"/>
      <c r="CD120" s="277"/>
      <c r="CE120" s="277"/>
      <c r="CF120" s="278"/>
      <c r="CG120" s="102"/>
      <c r="CH120" s="103"/>
      <c r="CI120" s="103"/>
      <c r="CJ120" s="103"/>
      <c r="CK120" s="103"/>
      <c r="CL120" s="103"/>
      <c r="CM120" s="103"/>
      <c r="CN120" s="103"/>
      <c r="CO120" s="103"/>
      <c r="CP120" s="103"/>
      <c r="CQ120" s="103"/>
      <c r="CR120" s="103"/>
      <c r="CS120" s="103"/>
      <c r="CT120" s="103"/>
      <c r="CU120" s="103"/>
      <c r="CV120" s="104"/>
    </row>
    <row r="121" spans="4:100" ht="8.1" customHeight="1" x14ac:dyDescent="0.15">
      <c r="D121" s="93"/>
      <c r="E121" s="165"/>
      <c r="F121" s="166"/>
      <c r="G121" s="228"/>
      <c r="H121" s="229"/>
      <c r="I121" s="229"/>
      <c r="J121" s="229"/>
      <c r="K121" s="229"/>
      <c r="L121" s="230"/>
      <c r="M121" s="111"/>
      <c r="N121" s="112"/>
      <c r="O121" s="112"/>
      <c r="P121" s="112"/>
      <c r="Q121" s="112"/>
      <c r="R121" s="112"/>
      <c r="S121" s="112"/>
      <c r="T121" s="112"/>
      <c r="U121" s="112"/>
      <c r="V121" s="112"/>
      <c r="W121" s="113"/>
      <c r="X121" s="111"/>
      <c r="Y121" s="112"/>
      <c r="Z121" s="112"/>
      <c r="AA121" s="112"/>
      <c r="AB121" s="112"/>
      <c r="AC121" s="112"/>
      <c r="AD121" s="112"/>
      <c r="AE121" s="112"/>
      <c r="AF121" s="112"/>
      <c r="AG121" s="112"/>
      <c r="AH121" s="112"/>
      <c r="AI121" s="112"/>
      <c r="AJ121" s="113"/>
      <c r="AK121" s="175"/>
      <c r="AL121" s="464" t="s">
        <v>81</v>
      </c>
      <c r="AM121" s="464"/>
      <c r="AN121" s="464"/>
      <c r="AO121" s="464"/>
      <c r="AP121" s="464"/>
      <c r="AQ121" s="464"/>
      <c r="AR121" s="464"/>
      <c r="AS121" s="204" t="str">
        <f>IF(OR(AJ6="認定番号",BC8=""),"?",INDEX(DE37:DG46,MATCH(BB6,DD37:DD46,0),MATCH(BC8,DE36:DG36,0)))</f>
        <v>?</v>
      </c>
      <c r="AT121" s="204"/>
      <c r="AU121" s="204"/>
      <c r="AV121" s="204"/>
      <c r="AW121" s="204"/>
      <c r="AX121" s="204"/>
      <c r="AY121" s="204"/>
      <c r="AZ121" s="204"/>
      <c r="BA121" s="204"/>
      <c r="BB121" s="204"/>
      <c r="BC121" s="267" t="s">
        <v>69</v>
      </c>
      <c r="BD121" s="267"/>
      <c r="BE121" s="267"/>
      <c r="BF121" s="267"/>
      <c r="BG121" s="250"/>
      <c r="BH121" s="172"/>
      <c r="BI121" s="173"/>
      <c r="BJ121" s="173"/>
      <c r="BK121" s="173"/>
      <c r="BL121" s="173"/>
      <c r="BM121" s="173"/>
      <c r="BN121" s="173"/>
      <c r="BO121" s="173"/>
      <c r="BP121" s="173"/>
      <c r="BQ121" s="173"/>
      <c r="BR121" s="173"/>
      <c r="BS121" s="173"/>
      <c r="BT121" s="173"/>
      <c r="BU121" s="173"/>
      <c r="BV121" s="174"/>
      <c r="BW121" s="282"/>
      <c r="BX121" s="283"/>
      <c r="BY121" s="283"/>
      <c r="BZ121" s="283"/>
      <c r="CA121" s="284"/>
      <c r="CB121" s="277"/>
      <c r="CC121" s="277"/>
      <c r="CD121" s="277"/>
      <c r="CE121" s="277"/>
      <c r="CF121" s="278"/>
      <c r="CG121" s="102"/>
      <c r="CH121" s="103"/>
      <c r="CI121" s="103"/>
      <c r="CJ121" s="103"/>
      <c r="CK121" s="103"/>
      <c r="CL121" s="103"/>
      <c r="CM121" s="103"/>
      <c r="CN121" s="103"/>
      <c r="CO121" s="103"/>
      <c r="CP121" s="103"/>
      <c r="CQ121" s="103"/>
      <c r="CR121" s="103"/>
      <c r="CS121" s="103"/>
      <c r="CT121" s="103"/>
      <c r="CU121" s="103"/>
      <c r="CV121" s="104"/>
    </row>
    <row r="122" spans="4:100" ht="8.1" customHeight="1" x14ac:dyDescent="0.15">
      <c r="D122" s="93"/>
      <c r="E122" s="165"/>
      <c r="F122" s="166"/>
      <c r="G122" s="228"/>
      <c r="H122" s="229"/>
      <c r="I122" s="229"/>
      <c r="J122" s="229"/>
      <c r="K122" s="229"/>
      <c r="L122" s="230"/>
      <c r="M122" s="111"/>
      <c r="N122" s="112"/>
      <c r="O122" s="112"/>
      <c r="P122" s="112"/>
      <c r="Q122" s="112"/>
      <c r="R122" s="112"/>
      <c r="S122" s="112"/>
      <c r="T122" s="112"/>
      <c r="U122" s="112"/>
      <c r="V122" s="112"/>
      <c r="W122" s="113"/>
      <c r="X122" s="111"/>
      <c r="Y122" s="112"/>
      <c r="Z122" s="112"/>
      <c r="AA122" s="112"/>
      <c r="AB122" s="112"/>
      <c r="AC122" s="112"/>
      <c r="AD122" s="112"/>
      <c r="AE122" s="112"/>
      <c r="AF122" s="112"/>
      <c r="AG122" s="112"/>
      <c r="AH122" s="112"/>
      <c r="AI122" s="112"/>
      <c r="AJ122" s="113"/>
      <c r="AK122" s="176"/>
      <c r="AL122" s="465"/>
      <c r="AM122" s="465"/>
      <c r="AN122" s="465"/>
      <c r="AO122" s="465"/>
      <c r="AP122" s="465"/>
      <c r="AQ122" s="465"/>
      <c r="AR122" s="465"/>
      <c r="AS122" s="205"/>
      <c r="AT122" s="205"/>
      <c r="AU122" s="205"/>
      <c r="AV122" s="205"/>
      <c r="AW122" s="205"/>
      <c r="AX122" s="205"/>
      <c r="AY122" s="205"/>
      <c r="AZ122" s="205"/>
      <c r="BA122" s="205"/>
      <c r="BB122" s="205"/>
      <c r="BC122" s="466"/>
      <c r="BD122" s="466"/>
      <c r="BE122" s="466"/>
      <c r="BF122" s="466"/>
      <c r="BG122" s="251"/>
      <c r="BH122" s="172"/>
      <c r="BI122" s="173"/>
      <c r="BJ122" s="173"/>
      <c r="BK122" s="173"/>
      <c r="BL122" s="173"/>
      <c r="BM122" s="173"/>
      <c r="BN122" s="173"/>
      <c r="BO122" s="173"/>
      <c r="BP122" s="173"/>
      <c r="BQ122" s="173"/>
      <c r="BR122" s="173"/>
      <c r="BS122" s="173"/>
      <c r="BT122" s="173"/>
      <c r="BU122" s="173"/>
      <c r="BV122" s="174"/>
      <c r="BW122" s="282"/>
      <c r="BX122" s="283"/>
      <c r="BY122" s="283"/>
      <c r="BZ122" s="283"/>
      <c r="CA122" s="284"/>
      <c r="CB122" s="277"/>
      <c r="CC122" s="277"/>
      <c r="CD122" s="277"/>
      <c r="CE122" s="277"/>
      <c r="CF122" s="278"/>
      <c r="CG122" s="105"/>
      <c r="CH122" s="106"/>
      <c r="CI122" s="106"/>
      <c r="CJ122" s="106"/>
      <c r="CK122" s="106"/>
      <c r="CL122" s="106"/>
      <c r="CM122" s="106"/>
      <c r="CN122" s="106"/>
      <c r="CO122" s="106"/>
      <c r="CP122" s="106"/>
      <c r="CQ122" s="106"/>
      <c r="CR122" s="106"/>
      <c r="CS122" s="106"/>
      <c r="CT122" s="106"/>
      <c r="CU122" s="106"/>
      <c r="CV122" s="107"/>
    </row>
    <row r="123" spans="4:100" ht="8.1" customHeight="1" x14ac:dyDescent="0.15">
      <c r="D123" s="93"/>
      <c r="E123" s="165"/>
      <c r="F123" s="166"/>
      <c r="G123" s="228"/>
      <c r="H123" s="229"/>
      <c r="I123" s="229"/>
      <c r="J123" s="229"/>
      <c r="K123" s="229"/>
      <c r="L123" s="230"/>
      <c r="M123" s="111"/>
      <c r="N123" s="112"/>
      <c r="O123" s="112"/>
      <c r="P123" s="112"/>
      <c r="Q123" s="112"/>
      <c r="R123" s="112"/>
      <c r="S123" s="112"/>
      <c r="T123" s="112"/>
      <c r="U123" s="112"/>
      <c r="V123" s="112"/>
      <c r="W123" s="113"/>
      <c r="X123" s="207" t="s">
        <v>198</v>
      </c>
      <c r="Y123" s="207"/>
      <c r="Z123" s="207"/>
      <c r="AA123" s="207"/>
      <c r="AB123" s="207"/>
      <c r="AC123" s="207"/>
      <c r="AD123" s="207"/>
      <c r="AE123" s="207"/>
      <c r="AF123" s="207"/>
      <c r="AG123" s="207"/>
      <c r="AH123" s="207"/>
      <c r="AI123" s="207"/>
      <c r="AJ123" s="207"/>
      <c r="AK123" s="206" t="s">
        <v>199</v>
      </c>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52"/>
      <c r="BI123" s="252"/>
      <c r="BJ123" s="252"/>
      <c r="BK123" s="252"/>
      <c r="BL123" s="252"/>
      <c r="BM123" s="252"/>
      <c r="BN123" s="252"/>
      <c r="BO123" s="252"/>
      <c r="BP123" s="252"/>
      <c r="BQ123" s="252"/>
      <c r="BR123" s="252"/>
      <c r="BS123" s="252"/>
      <c r="BT123" s="252"/>
      <c r="BU123" s="252"/>
      <c r="BV123" s="252"/>
      <c r="BW123" s="177"/>
      <c r="BX123" s="177"/>
      <c r="BY123" s="177"/>
      <c r="BZ123" s="177"/>
      <c r="CA123" s="128"/>
      <c r="CB123" s="133"/>
      <c r="CC123" s="180"/>
      <c r="CD123" s="180"/>
      <c r="CE123" s="180"/>
      <c r="CF123" s="180"/>
      <c r="CG123" s="99" t="s">
        <v>162</v>
      </c>
      <c r="CH123" s="100"/>
      <c r="CI123" s="100"/>
      <c r="CJ123" s="100"/>
      <c r="CK123" s="100"/>
      <c r="CL123" s="100"/>
      <c r="CM123" s="100"/>
      <c r="CN123" s="100"/>
      <c r="CO123" s="100"/>
      <c r="CP123" s="100"/>
      <c r="CQ123" s="100"/>
      <c r="CR123" s="100"/>
      <c r="CS123" s="100"/>
      <c r="CT123" s="100"/>
      <c r="CU123" s="100"/>
      <c r="CV123" s="101"/>
    </row>
    <row r="124" spans="4:100" ht="8.1" customHeight="1" x14ac:dyDescent="0.15">
      <c r="D124" s="93"/>
      <c r="E124" s="165"/>
      <c r="F124" s="166"/>
      <c r="G124" s="228"/>
      <c r="H124" s="229"/>
      <c r="I124" s="229"/>
      <c r="J124" s="229"/>
      <c r="K124" s="229"/>
      <c r="L124" s="230"/>
      <c r="M124" s="111"/>
      <c r="N124" s="112"/>
      <c r="O124" s="112"/>
      <c r="P124" s="112"/>
      <c r="Q124" s="112"/>
      <c r="R124" s="112"/>
      <c r="S124" s="112"/>
      <c r="T124" s="112"/>
      <c r="U124" s="112"/>
      <c r="V124" s="112"/>
      <c r="W124" s="113"/>
      <c r="X124" s="249"/>
      <c r="Y124" s="249"/>
      <c r="Z124" s="249"/>
      <c r="AA124" s="249"/>
      <c r="AB124" s="249"/>
      <c r="AC124" s="249"/>
      <c r="AD124" s="249"/>
      <c r="AE124" s="249"/>
      <c r="AF124" s="249"/>
      <c r="AG124" s="249"/>
      <c r="AH124" s="249"/>
      <c r="AI124" s="249"/>
      <c r="AJ124" s="249"/>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52"/>
      <c r="BI124" s="252"/>
      <c r="BJ124" s="252"/>
      <c r="BK124" s="252"/>
      <c r="BL124" s="252"/>
      <c r="BM124" s="252"/>
      <c r="BN124" s="252"/>
      <c r="BO124" s="252"/>
      <c r="BP124" s="252"/>
      <c r="BQ124" s="252"/>
      <c r="BR124" s="252"/>
      <c r="BS124" s="252"/>
      <c r="BT124" s="252"/>
      <c r="BU124" s="252"/>
      <c r="BV124" s="252"/>
      <c r="BW124" s="178"/>
      <c r="BX124" s="178"/>
      <c r="BY124" s="178"/>
      <c r="BZ124" s="178"/>
      <c r="CA124" s="179"/>
      <c r="CB124" s="181"/>
      <c r="CC124" s="182"/>
      <c r="CD124" s="182"/>
      <c r="CE124" s="182"/>
      <c r="CF124" s="182"/>
      <c r="CG124" s="102"/>
      <c r="CH124" s="103"/>
      <c r="CI124" s="103"/>
      <c r="CJ124" s="103"/>
      <c r="CK124" s="103"/>
      <c r="CL124" s="103"/>
      <c r="CM124" s="103"/>
      <c r="CN124" s="103"/>
      <c r="CO124" s="103"/>
      <c r="CP124" s="103"/>
      <c r="CQ124" s="103"/>
      <c r="CR124" s="103"/>
      <c r="CS124" s="103"/>
      <c r="CT124" s="103"/>
      <c r="CU124" s="103"/>
      <c r="CV124" s="104"/>
    </row>
    <row r="125" spans="4:100" ht="8.1" customHeight="1" x14ac:dyDescent="0.15">
      <c r="D125" s="93"/>
      <c r="E125" s="165"/>
      <c r="F125" s="166"/>
      <c r="G125" s="228"/>
      <c r="H125" s="229"/>
      <c r="I125" s="229"/>
      <c r="J125" s="229"/>
      <c r="K125" s="229"/>
      <c r="L125" s="230"/>
      <c r="M125" s="111"/>
      <c r="N125" s="112"/>
      <c r="O125" s="112"/>
      <c r="P125" s="112"/>
      <c r="Q125" s="112"/>
      <c r="R125" s="112"/>
      <c r="S125" s="112"/>
      <c r="T125" s="112"/>
      <c r="U125" s="112"/>
      <c r="V125" s="112"/>
      <c r="W125" s="113"/>
      <c r="X125" s="249"/>
      <c r="Y125" s="249"/>
      <c r="Z125" s="249"/>
      <c r="AA125" s="249"/>
      <c r="AB125" s="249"/>
      <c r="AC125" s="249"/>
      <c r="AD125" s="249"/>
      <c r="AE125" s="249"/>
      <c r="AF125" s="249"/>
      <c r="AG125" s="249"/>
      <c r="AH125" s="249"/>
      <c r="AI125" s="249"/>
      <c r="AJ125" s="249"/>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52"/>
      <c r="BI125" s="252"/>
      <c r="BJ125" s="252"/>
      <c r="BK125" s="252"/>
      <c r="BL125" s="252"/>
      <c r="BM125" s="252"/>
      <c r="BN125" s="252"/>
      <c r="BO125" s="252"/>
      <c r="BP125" s="252"/>
      <c r="BQ125" s="252"/>
      <c r="BR125" s="252"/>
      <c r="BS125" s="252"/>
      <c r="BT125" s="252"/>
      <c r="BU125" s="252"/>
      <c r="BV125" s="252"/>
      <c r="BW125" s="178"/>
      <c r="BX125" s="178"/>
      <c r="BY125" s="178"/>
      <c r="BZ125" s="178"/>
      <c r="CA125" s="179"/>
      <c r="CB125" s="181"/>
      <c r="CC125" s="182"/>
      <c r="CD125" s="182"/>
      <c r="CE125" s="182"/>
      <c r="CF125" s="182"/>
      <c r="CG125" s="102"/>
      <c r="CH125" s="103"/>
      <c r="CI125" s="103"/>
      <c r="CJ125" s="103"/>
      <c r="CK125" s="103"/>
      <c r="CL125" s="103"/>
      <c r="CM125" s="103"/>
      <c r="CN125" s="103"/>
      <c r="CO125" s="103"/>
      <c r="CP125" s="103"/>
      <c r="CQ125" s="103"/>
      <c r="CR125" s="103"/>
      <c r="CS125" s="103"/>
      <c r="CT125" s="103"/>
      <c r="CU125" s="103"/>
      <c r="CV125" s="104"/>
    </row>
    <row r="126" spans="4:100" ht="8.1" customHeight="1" x14ac:dyDescent="0.15">
      <c r="D126" s="94"/>
      <c r="E126" s="165"/>
      <c r="F126" s="166"/>
      <c r="G126" s="228"/>
      <c r="H126" s="229"/>
      <c r="I126" s="229"/>
      <c r="J126" s="229"/>
      <c r="K126" s="229"/>
      <c r="L126" s="230"/>
      <c r="M126" s="111"/>
      <c r="N126" s="112"/>
      <c r="O126" s="112"/>
      <c r="P126" s="112"/>
      <c r="Q126" s="112"/>
      <c r="R126" s="112"/>
      <c r="S126" s="112"/>
      <c r="T126" s="112"/>
      <c r="U126" s="112"/>
      <c r="V126" s="112"/>
      <c r="W126" s="113"/>
      <c r="X126" s="249"/>
      <c r="Y126" s="249"/>
      <c r="Z126" s="249"/>
      <c r="AA126" s="249"/>
      <c r="AB126" s="249"/>
      <c r="AC126" s="249"/>
      <c r="AD126" s="249"/>
      <c r="AE126" s="249"/>
      <c r="AF126" s="249"/>
      <c r="AG126" s="249"/>
      <c r="AH126" s="249"/>
      <c r="AI126" s="249"/>
      <c r="AJ126" s="249"/>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52"/>
      <c r="BI126" s="252"/>
      <c r="BJ126" s="252"/>
      <c r="BK126" s="252"/>
      <c r="BL126" s="252"/>
      <c r="BM126" s="252"/>
      <c r="BN126" s="252"/>
      <c r="BO126" s="252"/>
      <c r="BP126" s="252"/>
      <c r="BQ126" s="252"/>
      <c r="BR126" s="252"/>
      <c r="BS126" s="252"/>
      <c r="BT126" s="252"/>
      <c r="BU126" s="252"/>
      <c r="BV126" s="252"/>
      <c r="BW126" s="178"/>
      <c r="BX126" s="178"/>
      <c r="BY126" s="178"/>
      <c r="BZ126" s="178"/>
      <c r="CA126" s="179"/>
      <c r="CB126" s="181"/>
      <c r="CC126" s="182"/>
      <c r="CD126" s="182"/>
      <c r="CE126" s="182"/>
      <c r="CF126" s="182"/>
      <c r="CG126" s="102"/>
      <c r="CH126" s="103"/>
      <c r="CI126" s="103"/>
      <c r="CJ126" s="103"/>
      <c r="CK126" s="103"/>
      <c r="CL126" s="103"/>
      <c r="CM126" s="103"/>
      <c r="CN126" s="103"/>
      <c r="CO126" s="103"/>
      <c r="CP126" s="103"/>
      <c r="CQ126" s="103"/>
      <c r="CR126" s="103"/>
      <c r="CS126" s="103"/>
      <c r="CT126" s="103"/>
      <c r="CU126" s="103"/>
      <c r="CV126" s="104"/>
    </row>
    <row r="127" spans="4:100" ht="8.1" customHeight="1" x14ac:dyDescent="0.15">
      <c r="E127" s="165"/>
      <c r="F127" s="166"/>
      <c r="G127" s="228"/>
      <c r="H127" s="229"/>
      <c r="I127" s="229"/>
      <c r="J127" s="229"/>
      <c r="K127" s="229"/>
      <c r="L127" s="230"/>
      <c r="M127" s="111"/>
      <c r="N127" s="112"/>
      <c r="O127" s="112"/>
      <c r="P127" s="112"/>
      <c r="Q127" s="112"/>
      <c r="R127" s="112"/>
      <c r="S127" s="112"/>
      <c r="T127" s="112"/>
      <c r="U127" s="112"/>
      <c r="V127" s="112"/>
      <c r="W127" s="113"/>
      <c r="X127" s="249"/>
      <c r="Y127" s="249"/>
      <c r="Z127" s="249"/>
      <c r="AA127" s="249"/>
      <c r="AB127" s="249"/>
      <c r="AC127" s="249"/>
      <c r="AD127" s="249"/>
      <c r="AE127" s="249"/>
      <c r="AF127" s="249"/>
      <c r="AG127" s="249"/>
      <c r="AH127" s="249"/>
      <c r="AI127" s="249"/>
      <c r="AJ127" s="249"/>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52"/>
      <c r="BI127" s="252"/>
      <c r="BJ127" s="252"/>
      <c r="BK127" s="252"/>
      <c r="BL127" s="252"/>
      <c r="BM127" s="252"/>
      <c r="BN127" s="252"/>
      <c r="BO127" s="252"/>
      <c r="BP127" s="252"/>
      <c r="BQ127" s="252"/>
      <c r="BR127" s="252"/>
      <c r="BS127" s="252"/>
      <c r="BT127" s="252"/>
      <c r="BU127" s="252"/>
      <c r="BV127" s="252"/>
      <c r="BW127" s="178"/>
      <c r="BX127" s="178"/>
      <c r="BY127" s="178"/>
      <c r="BZ127" s="178"/>
      <c r="CA127" s="179"/>
      <c r="CB127" s="181"/>
      <c r="CC127" s="182"/>
      <c r="CD127" s="182"/>
      <c r="CE127" s="182"/>
      <c r="CF127" s="182"/>
      <c r="CG127" s="102"/>
      <c r="CH127" s="103"/>
      <c r="CI127" s="103"/>
      <c r="CJ127" s="103"/>
      <c r="CK127" s="103"/>
      <c r="CL127" s="103"/>
      <c r="CM127" s="103"/>
      <c r="CN127" s="103"/>
      <c r="CO127" s="103"/>
      <c r="CP127" s="103"/>
      <c r="CQ127" s="103"/>
      <c r="CR127" s="103"/>
      <c r="CS127" s="103"/>
      <c r="CT127" s="103"/>
      <c r="CU127" s="103"/>
      <c r="CV127" s="104"/>
    </row>
    <row r="128" spans="4:100" ht="8.1" customHeight="1" x14ac:dyDescent="0.15">
      <c r="E128" s="165"/>
      <c r="F128" s="166"/>
      <c r="G128" s="228"/>
      <c r="H128" s="229"/>
      <c r="I128" s="229"/>
      <c r="J128" s="229"/>
      <c r="K128" s="229"/>
      <c r="L128" s="230"/>
      <c r="M128" s="111"/>
      <c r="N128" s="112"/>
      <c r="O128" s="112"/>
      <c r="P128" s="112"/>
      <c r="Q128" s="112"/>
      <c r="R128" s="112"/>
      <c r="S128" s="112"/>
      <c r="T128" s="112"/>
      <c r="U128" s="112"/>
      <c r="V128" s="112"/>
      <c r="W128" s="113"/>
      <c r="X128" s="249"/>
      <c r="Y128" s="249"/>
      <c r="Z128" s="249"/>
      <c r="AA128" s="249"/>
      <c r="AB128" s="249"/>
      <c r="AC128" s="249"/>
      <c r="AD128" s="249"/>
      <c r="AE128" s="249"/>
      <c r="AF128" s="249"/>
      <c r="AG128" s="249"/>
      <c r="AH128" s="249"/>
      <c r="AI128" s="249"/>
      <c r="AJ128" s="249"/>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52"/>
      <c r="BI128" s="252"/>
      <c r="BJ128" s="252"/>
      <c r="BK128" s="252"/>
      <c r="BL128" s="252"/>
      <c r="BM128" s="252"/>
      <c r="BN128" s="252"/>
      <c r="BO128" s="252"/>
      <c r="BP128" s="252"/>
      <c r="BQ128" s="252"/>
      <c r="BR128" s="252"/>
      <c r="BS128" s="252"/>
      <c r="BT128" s="252"/>
      <c r="BU128" s="252"/>
      <c r="BV128" s="252"/>
      <c r="BW128" s="178"/>
      <c r="BX128" s="178"/>
      <c r="BY128" s="178"/>
      <c r="BZ128" s="178"/>
      <c r="CA128" s="179"/>
      <c r="CB128" s="181"/>
      <c r="CC128" s="182"/>
      <c r="CD128" s="182"/>
      <c r="CE128" s="182"/>
      <c r="CF128" s="182"/>
      <c r="CG128" s="102"/>
      <c r="CH128" s="103"/>
      <c r="CI128" s="103"/>
      <c r="CJ128" s="103"/>
      <c r="CK128" s="103"/>
      <c r="CL128" s="103"/>
      <c r="CM128" s="103"/>
      <c r="CN128" s="103"/>
      <c r="CO128" s="103"/>
      <c r="CP128" s="103"/>
      <c r="CQ128" s="103"/>
      <c r="CR128" s="103"/>
      <c r="CS128" s="103"/>
      <c r="CT128" s="103"/>
      <c r="CU128" s="103"/>
      <c r="CV128" s="104"/>
    </row>
    <row r="129" spans="5:100" ht="8.1" customHeight="1" x14ac:dyDescent="0.15">
      <c r="E129" s="165"/>
      <c r="F129" s="166"/>
      <c r="G129" s="228"/>
      <c r="H129" s="229"/>
      <c r="I129" s="229"/>
      <c r="J129" s="229"/>
      <c r="K129" s="229"/>
      <c r="L129" s="230"/>
      <c r="M129" s="111"/>
      <c r="N129" s="112"/>
      <c r="O129" s="112"/>
      <c r="P129" s="112"/>
      <c r="Q129" s="112"/>
      <c r="R129" s="112"/>
      <c r="S129" s="112"/>
      <c r="T129" s="112"/>
      <c r="U129" s="112"/>
      <c r="V129" s="112"/>
      <c r="W129" s="113"/>
      <c r="X129" s="249"/>
      <c r="Y129" s="249"/>
      <c r="Z129" s="249"/>
      <c r="AA129" s="249"/>
      <c r="AB129" s="249"/>
      <c r="AC129" s="249"/>
      <c r="AD129" s="249"/>
      <c r="AE129" s="249"/>
      <c r="AF129" s="249"/>
      <c r="AG129" s="249"/>
      <c r="AH129" s="249"/>
      <c r="AI129" s="249"/>
      <c r="AJ129" s="249"/>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52"/>
      <c r="BI129" s="252"/>
      <c r="BJ129" s="252"/>
      <c r="BK129" s="252"/>
      <c r="BL129" s="252"/>
      <c r="BM129" s="252"/>
      <c r="BN129" s="252"/>
      <c r="BO129" s="252"/>
      <c r="BP129" s="252"/>
      <c r="BQ129" s="252"/>
      <c r="BR129" s="252"/>
      <c r="BS129" s="252"/>
      <c r="BT129" s="252"/>
      <c r="BU129" s="252"/>
      <c r="BV129" s="252"/>
      <c r="BW129" s="178"/>
      <c r="BX129" s="178"/>
      <c r="BY129" s="178"/>
      <c r="BZ129" s="178"/>
      <c r="CA129" s="179"/>
      <c r="CB129" s="181"/>
      <c r="CC129" s="182"/>
      <c r="CD129" s="182"/>
      <c r="CE129" s="182"/>
      <c r="CF129" s="182"/>
      <c r="CG129" s="102"/>
      <c r="CH129" s="103"/>
      <c r="CI129" s="103"/>
      <c r="CJ129" s="103"/>
      <c r="CK129" s="103"/>
      <c r="CL129" s="103"/>
      <c r="CM129" s="103"/>
      <c r="CN129" s="103"/>
      <c r="CO129" s="103"/>
      <c r="CP129" s="103"/>
      <c r="CQ129" s="103"/>
      <c r="CR129" s="103"/>
      <c r="CS129" s="103"/>
      <c r="CT129" s="103"/>
      <c r="CU129" s="103"/>
      <c r="CV129" s="104"/>
    </row>
    <row r="130" spans="5:100" ht="8.1" customHeight="1" x14ac:dyDescent="0.15">
      <c r="E130" s="167"/>
      <c r="F130" s="168"/>
      <c r="G130" s="231"/>
      <c r="H130" s="232"/>
      <c r="I130" s="232"/>
      <c r="J130" s="232"/>
      <c r="K130" s="232"/>
      <c r="L130" s="233"/>
      <c r="M130" s="114"/>
      <c r="N130" s="115"/>
      <c r="O130" s="115"/>
      <c r="P130" s="115"/>
      <c r="Q130" s="115"/>
      <c r="R130" s="115"/>
      <c r="S130" s="115"/>
      <c r="T130" s="115"/>
      <c r="U130" s="115"/>
      <c r="V130" s="115"/>
      <c r="W130" s="116"/>
      <c r="X130" s="249"/>
      <c r="Y130" s="249"/>
      <c r="Z130" s="249"/>
      <c r="AA130" s="249"/>
      <c r="AB130" s="249"/>
      <c r="AC130" s="249"/>
      <c r="AD130" s="249"/>
      <c r="AE130" s="249"/>
      <c r="AF130" s="249"/>
      <c r="AG130" s="249"/>
      <c r="AH130" s="249"/>
      <c r="AI130" s="249"/>
      <c r="AJ130" s="249"/>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53"/>
      <c r="BI130" s="253"/>
      <c r="BJ130" s="253"/>
      <c r="BK130" s="253"/>
      <c r="BL130" s="253"/>
      <c r="BM130" s="253"/>
      <c r="BN130" s="253"/>
      <c r="BO130" s="253"/>
      <c r="BP130" s="253"/>
      <c r="BQ130" s="253"/>
      <c r="BR130" s="253"/>
      <c r="BS130" s="253"/>
      <c r="BT130" s="253"/>
      <c r="BU130" s="253"/>
      <c r="BV130" s="253"/>
      <c r="BW130" s="178"/>
      <c r="BX130" s="178"/>
      <c r="BY130" s="178"/>
      <c r="BZ130" s="178"/>
      <c r="CA130" s="179"/>
      <c r="CB130" s="181"/>
      <c r="CC130" s="182"/>
      <c r="CD130" s="182"/>
      <c r="CE130" s="182"/>
      <c r="CF130" s="182"/>
      <c r="CG130" s="105"/>
      <c r="CH130" s="106"/>
      <c r="CI130" s="106"/>
      <c r="CJ130" s="106"/>
      <c r="CK130" s="106"/>
      <c r="CL130" s="106"/>
      <c r="CM130" s="106"/>
      <c r="CN130" s="106"/>
      <c r="CO130" s="106"/>
      <c r="CP130" s="106"/>
      <c r="CQ130" s="106"/>
      <c r="CR130" s="106"/>
      <c r="CS130" s="106"/>
      <c r="CT130" s="106"/>
      <c r="CU130" s="106"/>
      <c r="CV130" s="107"/>
    </row>
    <row r="131" spans="5:100" ht="8.1" customHeight="1" x14ac:dyDescent="0.15">
      <c r="E131" s="249" t="s">
        <v>272</v>
      </c>
      <c r="F131" s="301"/>
      <c r="G131" s="301"/>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301"/>
      <c r="BC131" s="301"/>
      <c r="BD131" s="301"/>
      <c r="BE131" s="301"/>
      <c r="BF131" s="301"/>
      <c r="BG131" s="301"/>
      <c r="BH131" s="301"/>
      <c r="BI131" s="301"/>
      <c r="BJ131" s="301"/>
      <c r="BK131" s="301"/>
      <c r="BL131" s="301"/>
      <c r="BM131" s="301"/>
      <c r="BN131" s="301"/>
      <c r="BO131" s="301"/>
      <c r="BP131" s="301"/>
      <c r="BQ131" s="301"/>
      <c r="BR131" s="301"/>
      <c r="BS131" s="301"/>
      <c r="BT131" s="301"/>
      <c r="BU131" s="301"/>
      <c r="BV131" s="301"/>
      <c r="BW131" s="301"/>
      <c r="BX131" s="301"/>
      <c r="BY131" s="301"/>
      <c r="BZ131" s="301"/>
      <c r="CA131" s="301"/>
      <c r="CB131" s="301"/>
      <c r="CC131" s="301"/>
      <c r="CD131" s="301"/>
      <c r="CE131" s="301"/>
      <c r="CF131" s="301"/>
      <c r="CG131" s="95"/>
      <c r="CH131" s="95"/>
      <c r="CI131" s="95"/>
      <c r="CJ131" s="95"/>
      <c r="CK131" s="95"/>
      <c r="CL131" s="95"/>
      <c r="CM131" s="95"/>
      <c r="CN131" s="95"/>
      <c r="CO131" s="95"/>
      <c r="CP131" s="95"/>
      <c r="CQ131" s="95"/>
      <c r="CR131" s="95"/>
      <c r="CS131" s="95"/>
      <c r="CT131" s="95"/>
      <c r="CU131" s="95"/>
      <c r="CV131" s="95"/>
    </row>
    <row r="132" spans="5:100" ht="8.1" customHeight="1" x14ac:dyDescent="0.15">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1"/>
      <c r="AY132" s="301"/>
      <c r="AZ132" s="301"/>
      <c r="BA132" s="301"/>
      <c r="BB132" s="301"/>
      <c r="BC132" s="301"/>
      <c r="BD132" s="301"/>
      <c r="BE132" s="301"/>
      <c r="BF132" s="301"/>
      <c r="BG132" s="301"/>
      <c r="BH132" s="301"/>
      <c r="BI132" s="301"/>
      <c r="BJ132" s="301"/>
      <c r="BK132" s="301"/>
      <c r="BL132" s="301"/>
      <c r="BM132" s="301"/>
      <c r="BN132" s="301"/>
      <c r="BO132" s="301"/>
      <c r="BP132" s="301"/>
      <c r="BQ132" s="301"/>
      <c r="BR132" s="301"/>
      <c r="BS132" s="301"/>
      <c r="BT132" s="301"/>
      <c r="BU132" s="301"/>
      <c r="BV132" s="301"/>
      <c r="BW132" s="301"/>
      <c r="BX132" s="301"/>
      <c r="BY132" s="301"/>
      <c r="BZ132" s="301"/>
      <c r="CA132" s="301"/>
      <c r="CB132" s="301"/>
      <c r="CC132" s="301"/>
      <c r="CD132" s="301"/>
      <c r="CE132" s="301"/>
      <c r="CF132" s="301"/>
      <c r="CG132" s="55"/>
      <c r="CH132" s="55"/>
      <c r="CI132" s="55"/>
      <c r="CJ132" s="55"/>
      <c r="CK132" s="55"/>
      <c r="CL132" s="55"/>
      <c r="CM132" s="55"/>
      <c r="CN132" s="55"/>
      <c r="CO132" s="55"/>
      <c r="CP132" s="55"/>
      <c r="CQ132" s="55"/>
      <c r="CR132" s="55"/>
      <c r="CS132" s="55"/>
      <c r="CT132" s="55"/>
      <c r="CU132" s="55"/>
      <c r="CV132" s="55"/>
    </row>
    <row r="133" spans="5:100" ht="8.1" customHeight="1" x14ac:dyDescent="0.15">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301"/>
      <c r="AU133" s="301"/>
      <c r="AV133" s="301"/>
      <c r="AW133" s="301"/>
      <c r="AX133" s="301"/>
      <c r="AY133" s="301"/>
      <c r="AZ133" s="301"/>
      <c r="BA133" s="301"/>
      <c r="BB133" s="301"/>
      <c r="BC133" s="301"/>
      <c r="BD133" s="301"/>
      <c r="BE133" s="301"/>
      <c r="BF133" s="301"/>
      <c r="BG133" s="301"/>
      <c r="BH133" s="301"/>
      <c r="BI133" s="301"/>
      <c r="BJ133" s="301"/>
      <c r="BK133" s="301"/>
      <c r="BL133" s="301"/>
      <c r="BM133" s="301"/>
      <c r="BN133" s="301"/>
      <c r="BO133" s="301"/>
      <c r="BP133" s="301"/>
      <c r="BQ133" s="301"/>
      <c r="BR133" s="301"/>
      <c r="BS133" s="301"/>
      <c r="BT133" s="301"/>
      <c r="BU133" s="301"/>
      <c r="BV133" s="301"/>
      <c r="BW133" s="301"/>
      <c r="BX133" s="301"/>
      <c r="BY133" s="301"/>
      <c r="BZ133" s="301"/>
      <c r="CA133" s="301"/>
      <c r="CB133" s="301"/>
      <c r="CC133" s="301"/>
      <c r="CD133" s="301"/>
      <c r="CE133" s="301"/>
      <c r="CF133" s="301"/>
      <c r="CG133" s="55"/>
      <c r="CH133" s="55"/>
      <c r="CI133" s="55"/>
      <c r="CJ133" s="55"/>
      <c r="CK133" s="55"/>
      <c r="CL133" s="55"/>
      <c r="CM133" s="55"/>
      <c r="CN133" s="55"/>
      <c r="CO133" s="55"/>
      <c r="CP133" s="55"/>
      <c r="CQ133" s="55"/>
      <c r="CR133" s="55"/>
      <c r="CS133" s="55"/>
      <c r="CT133" s="55"/>
      <c r="CU133" s="55"/>
      <c r="CV133" s="55"/>
    </row>
    <row r="134" spans="5:100" ht="8.1" customHeight="1" x14ac:dyDescent="0.15">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1"/>
      <c r="AY134" s="301"/>
      <c r="AZ134" s="301"/>
      <c r="BA134" s="301"/>
      <c r="BB134" s="301"/>
      <c r="BC134" s="301"/>
      <c r="BD134" s="301"/>
      <c r="BE134" s="301"/>
      <c r="BF134" s="301"/>
      <c r="BG134" s="301"/>
      <c r="BH134" s="301"/>
      <c r="BI134" s="301"/>
      <c r="BJ134" s="301"/>
      <c r="BK134" s="301"/>
      <c r="BL134" s="301"/>
      <c r="BM134" s="301"/>
      <c r="BN134" s="301"/>
      <c r="BO134" s="301"/>
      <c r="BP134" s="301"/>
      <c r="BQ134" s="301"/>
      <c r="BR134" s="301"/>
      <c r="BS134" s="301"/>
      <c r="BT134" s="301"/>
      <c r="BU134" s="301"/>
      <c r="BV134" s="301"/>
      <c r="BW134" s="301"/>
      <c r="BX134" s="301"/>
      <c r="BY134" s="301"/>
      <c r="BZ134" s="301"/>
      <c r="CA134" s="301"/>
      <c r="CB134" s="301"/>
      <c r="CC134" s="301"/>
      <c r="CD134" s="301"/>
      <c r="CE134" s="301"/>
      <c r="CF134" s="301"/>
      <c r="CG134" s="55"/>
      <c r="CH134" s="55"/>
      <c r="CI134" s="55"/>
      <c r="CJ134" s="55"/>
      <c r="CK134" s="55"/>
      <c r="CL134" s="55"/>
      <c r="CM134" s="55"/>
      <c r="CN134" s="55"/>
      <c r="CO134" s="55"/>
      <c r="CP134" s="55"/>
      <c r="CQ134" s="55"/>
      <c r="CR134" s="55"/>
      <c r="CS134" s="55"/>
      <c r="CT134" s="55"/>
      <c r="CU134" s="55"/>
      <c r="CV134" s="55"/>
    </row>
    <row r="135" spans="5:100" ht="8.1" customHeight="1" x14ac:dyDescent="0.15">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c r="CE135" s="137"/>
      <c r="CF135" s="137"/>
      <c r="CG135" s="55"/>
      <c r="CH135" s="55"/>
      <c r="CI135" s="55"/>
      <c r="CJ135" s="55"/>
      <c r="CK135" s="55"/>
      <c r="CL135" s="55"/>
      <c r="CM135" s="55"/>
      <c r="CN135" s="55"/>
      <c r="CO135" s="55"/>
      <c r="CP135" s="55"/>
      <c r="CQ135" s="55"/>
      <c r="CR135" s="55"/>
      <c r="CS135" s="55"/>
      <c r="CT135" s="55"/>
      <c r="CU135" s="55"/>
      <c r="CV135" s="55"/>
    </row>
    <row r="136" spans="5:100" ht="8.1" customHeight="1" thickBot="1" x14ac:dyDescent="0.2">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55"/>
      <c r="CH136" s="55"/>
      <c r="CI136" s="55"/>
      <c r="CJ136" s="55"/>
      <c r="CK136" s="55"/>
      <c r="CL136" s="55"/>
      <c r="CM136" s="55"/>
      <c r="CN136" s="55"/>
      <c r="CO136" s="55"/>
      <c r="CP136" s="55"/>
      <c r="CQ136" s="55"/>
      <c r="CR136" s="55"/>
      <c r="CS136" s="55"/>
      <c r="CT136" s="55"/>
      <c r="CU136" s="55"/>
      <c r="CV136" s="55"/>
    </row>
    <row r="137" spans="5:100" ht="8.1" customHeight="1" x14ac:dyDescent="0.15">
      <c r="E137" s="55"/>
      <c r="F137" s="55"/>
      <c r="G137" s="55"/>
      <c r="H137" s="97"/>
      <c r="I137" s="97"/>
      <c r="J137" s="97"/>
      <c r="K137" s="97"/>
      <c r="L137" s="97"/>
      <c r="M137" s="97"/>
      <c r="N137" s="97"/>
      <c r="O137" s="97"/>
      <c r="P137" s="97"/>
      <c r="Q137" s="97"/>
      <c r="R137" s="97"/>
      <c r="S137" s="97"/>
      <c r="T137" s="97"/>
      <c r="U137" s="97"/>
      <c r="V137" s="97"/>
      <c r="W137" s="234" t="s">
        <v>215</v>
      </c>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6"/>
      <c r="BO137" s="97"/>
      <c r="BP137" s="97"/>
      <c r="BQ137" s="97"/>
      <c r="BR137" s="97"/>
      <c r="BS137" s="97"/>
      <c r="BT137" s="97"/>
      <c r="BU137" s="97"/>
      <c r="BV137" s="97"/>
      <c r="BW137" s="97"/>
      <c r="BX137" s="97"/>
      <c r="BY137" s="97"/>
      <c r="BZ137" s="97"/>
      <c r="CA137" s="97"/>
      <c r="CB137" s="97"/>
      <c r="CC137" s="97"/>
      <c r="CD137" s="55"/>
      <c r="CE137" s="55"/>
      <c r="CF137" s="55"/>
      <c r="CG137" s="55"/>
      <c r="CH137" s="55"/>
      <c r="CI137" s="55"/>
      <c r="CJ137" s="55"/>
      <c r="CK137" s="55"/>
      <c r="CL137" s="55"/>
      <c r="CM137" s="55"/>
      <c r="CN137" s="55"/>
      <c r="CO137" s="55"/>
      <c r="CP137" s="55"/>
      <c r="CQ137" s="55"/>
      <c r="CR137" s="55"/>
      <c r="CS137" s="55"/>
      <c r="CT137" s="55"/>
      <c r="CU137" s="55"/>
      <c r="CV137" s="55"/>
    </row>
    <row r="138" spans="5:100" ht="8.1" customHeight="1" x14ac:dyDescent="0.15">
      <c r="E138" s="55"/>
      <c r="F138" s="55"/>
      <c r="G138" s="55"/>
      <c r="H138" s="97"/>
      <c r="I138" s="97"/>
      <c r="J138" s="97"/>
      <c r="K138" s="97"/>
      <c r="L138" s="97"/>
      <c r="M138" s="97"/>
      <c r="N138" s="97"/>
      <c r="O138" s="97"/>
      <c r="P138" s="97"/>
      <c r="Q138" s="97"/>
      <c r="R138" s="97"/>
      <c r="S138" s="97"/>
      <c r="T138" s="97"/>
      <c r="U138" s="97"/>
      <c r="V138" s="97"/>
      <c r="W138" s="237"/>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c r="BG138" s="238"/>
      <c r="BH138" s="238"/>
      <c r="BI138" s="238"/>
      <c r="BJ138" s="238"/>
      <c r="BK138" s="238"/>
      <c r="BL138" s="238"/>
      <c r="BM138" s="238"/>
      <c r="BN138" s="239"/>
      <c r="BO138" s="97"/>
      <c r="BP138" s="97"/>
      <c r="BQ138" s="97"/>
      <c r="BR138" s="97"/>
      <c r="BS138" s="97"/>
      <c r="BT138" s="97"/>
      <c r="BU138" s="97"/>
      <c r="BV138" s="97"/>
      <c r="BW138" s="97"/>
      <c r="BX138" s="97"/>
      <c r="BY138" s="97"/>
      <c r="BZ138" s="97"/>
      <c r="CA138" s="97"/>
      <c r="CB138" s="97"/>
      <c r="CC138" s="97"/>
      <c r="CD138" s="55"/>
      <c r="CE138" s="55"/>
      <c r="CF138" s="55"/>
      <c r="CG138" s="55"/>
      <c r="CH138" s="55"/>
      <c r="CI138" s="55"/>
      <c r="CJ138" s="55"/>
      <c r="CK138" s="55"/>
      <c r="CL138" s="55"/>
      <c r="CM138" s="55"/>
      <c r="CN138" s="55"/>
      <c r="CO138" s="55"/>
      <c r="CP138" s="55"/>
      <c r="CQ138" s="55"/>
      <c r="CR138" s="55"/>
      <c r="CS138" s="55"/>
      <c r="CT138" s="55"/>
      <c r="CU138" s="55"/>
      <c r="CV138" s="55"/>
    </row>
    <row r="139" spans="5:100" ht="8.1" customHeight="1" thickBot="1" x14ac:dyDescent="0.2">
      <c r="E139" s="55"/>
      <c r="F139" s="55"/>
      <c r="G139" s="55"/>
      <c r="H139" s="97"/>
      <c r="I139" s="97"/>
      <c r="J139" s="97"/>
      <c r="K139" s="97"/>
      <c r="L139" s="97"/>
      <c r="M139" s="97"/>
      <c r="N139" s="97"/>
      <c r="O139" s="97"/>
      <c r="P139" s="97"/>
      <c r="Q139" s="97"/>
      <c r="R139" s="97"/>
      <c r="S139" s="97"/>
      <c r="T139" s="97"/>
      <c r="U139" s="97"/>
      <c r="V139" s="97"/>
      <c r="W139" s="240"/>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2"/>
      <c r="BO139" s="97"/>
      <c r="BP139" s="97"/>
      <c r="BQ139" s="97"/>
      <c r="BR139" s="97"/>
      <c r="BS139" s="97"/>
      <c r="BT139" s="97"/>
      <c r="BU139" s="97"/>
      <c r="BV139" s="97"/>
      <c r="BW139" s="97"/>
      <c r="BX139" s="97"/>
      <c r="BY139" s="97"/>
      <c r="BZ139" s="97"/>
      <c r="CA139" s="97"/>
      <c r="CB139" s="97"/>
      <c r="CC139" s="97"/>
      <c r="CD139" s="55"/>
      <c r="CE139" s="55"/>
      <c r="CF139" s="55"/>
      <c r="CG139" s="55"/>
      <c r="CH139" s="55"/>
      <c r="CI139" s="55"/>
      <c r="CJ139" s="55"/>
      <c r="CK139" s="55"/>
      <c r="CL139" s="55"/>
      <c r="CM139" s="55"/>
      <c r="CN139" s="55"/>
      <c r="CO139" s="55"/>
      <c r="CP139" s="55"/>
      <c r="CQ139" s="55"/>
      <c r="CR139" s="55"/>
      <c r="CS139" s="55"/>
      <c r="CT139" s="55"/>
      <c r="CU139" s="55"/>
      <c r="CV139" s="55"/>
    </row>
    <row r="140" spans="5:100" ht="8.1" customHeight="1" x14ac:dyDescent="0.15">
      <c r="E140" s="55"/>
      <c r="F140" s="55"/>
      <c r="G140" s="55"/>
      <c r="H140" s="55"/>
      <c r="I140" s="55"/>
      <c r="J140" s="55"/>
      <c r="K140" s="55"/>
      <c r="L140" s="55"/>
      <c r="M140" s="55"/>
      <c r="N140" s="55"/>
      <c r="O140" s="55"/>
      <c r="P140" s="55"/>
      <c r="Q140" s="55"/>
      <c r="R140" s="55"/>
      <c r="S140" s="55"/>
      <c r="T140" s="55"/>
      <c r="U140" s="55"/>
      <c r="V140" s="55"/>
      <c r="W140" s="269" t="s">
        <v>157</v>
      </c>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c r="BA140" s="270"/>
      <c r="BB140" s="270"/>
      <c r="BC140" s="270"/>
      <c r="BD140" s="270"/>
      <c r="BE140" s="270"/>
      <c r="BF140" s="270"/>
      <c r="BG140" s="270"/>
      <c r="BH140" s="270"/>
      <c r="BI140" s="270"/>
      <c r="BJ140" s="270"/>
      <c r="BK140" s="270"/>
      <c r="BL140" s="270"/>
      <c r="BM140" s="270"/>
      <c r="BN140" s="271"/>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row>
    <row r="141" spans="5:100" ht="8.1" customHeight="1" x14ac:dyDescent="0.15">
      <c r="E141" s="55"/>
      <c r="F141" s="55"/>
      <c r="G141" s="55"/>
      <c r="H141" s="55"/>
      <c r="I141" s="55"/>
      <c r="J141" s="55"/>
      <c r="K141" s="55"/>
      <c r="L141" s="55"/>
      <c r="M141" s="55"/>
      <c r="N141" s="55"/>
      <c r="O141" s="55"/>
      <c r="P141" s="55"/>
      <c r="Q141" s="55"/>
      <c r="R141" s="55"/>
      <c r="S141" s="55"/>
      <c r="T141" s="55"/>
      <c r="U141" s="55"/>
      <c r="V141" s="55"/>
      <c r="W141" s="269"/>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0"/>
      <c r="AZ141" s="270"/>
      <c r="BA141" s="270"/>
      <c r="BB141" s="270"/>
      <c r="BC141" s="270"/>
      <c r="BD141" s="270"/>
      <c r="BE141" s="270"/>
      <c r="BF141" s="270"/>
      <c r="BG141" s="270"/>
      <c r="BH141" s="270"/>
      <c r="BI141" s="270"/>
      <c r="BJ141" s="270"/>
      <c r="BK141" s="270"/>
      <c r="BL141" s="270"/>
      <c r="BM141" s="270"/>
      <c r="BN141" s="271"/>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row>
    <row r="142" spans="5:100" ht="8.1" customHeight="1" x14ac:dyDescent="0.15">
      <c r="E142" s="55"/>
      <c r="F142" s="55"/>
      <c r="G142" s="55"/>
      <c r="H142" s="55"/>
      <c r="I142" s="55"/>
      <c r="J142" s="55"/>
      <c r="K142" s="55"/>
      <c r="L142" s="55"/>
      <c r="M142" s="55"/>
      <c r="N142" s="55"/>
      <c r="O142" s="55"/>
      <c r="P142" s="55"/>
      <c r="Q142" s="55"/>
      <c r="R142" s="55"/>
      <c r="S142" s="55"/>
      <c r="T142" s="55"/>
      <c r="U142" s="55"/>
      <c r="V142" s="55"/>
      <c r="W142" s="269"/>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c r="BA142" s="270"/>
      <c r="BB142" s="270"/>
      <c r="BC142" s="270"/>
      <c r="BD142" s="270"/>
      <c r="BE142" s="270"/>
      <c r="BF142" s="270"/>
      <c r="BG142" s="270"/>
      <c r="BH142" s="270"/>
      <c r="BI142" s="270"/>
      <c r="BJ142" s="270"/>
      <c r="BK142" s="270"/>
      <c r="BL142" s="270"/>
      <c r="BM142" s="270"/>
      <c r="BN142" s="271"/>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row>
    <row r="143" spans="5:100" ht="8.1" customHeight="1" x14ac:dyDescent="0.15">
      <c r="E143" s="55"/>
      <c r="F143" s="55"/>
      <c r="G143" s="55"/>
      <c r="H143" s="55"/>
      <c r="I143" s="55"/>
      <c r="J143" s="55"/>
      <c r="K143" s="55"/>
      <c r="L143" s="55"/>
      <c r="M143" s="55"/>
      <c r="N143" s="55"/>
      <c r="O143" s="55"/>
      <c r="P143" s="55"/>
      <c r="Q143" s="55"/>
      <c r="R143" s="55"/>
      <c r="S143" s="55"/>
      <c r="T143" s="55"/>
      <c r="U143" s="55"/>
      <c r="V143" s="55"/>
      <c r="W143" s="269"/>
      <c r="X143" s="270"/>
      <c r="Y143" s="270"/>
      <c r="Z143" s="270"/>
      <c r="AA143" s="270"/>
      <c r="AB143" s="270"/>
      <c r="AC143" s="270"/>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0"/>
      <c r="AZ143" s="270"/>
      <c r="BA143" s="270"/>
      <c r="BB143" s="270"/>
      <c r="BC143" s="270"/>
      <c r="BD143" s="270"/>
      <c r="BE143" s="270"/>
      <c r="BF143" s="270"/>
      <c r="BG143" s="270"/>
      <c r="BH143" s="270"/>
      <c r="BI143" s="270"/>
      <c r="BJ143" s="270"/>
      <c r="BK143" s="270"/>
      <c r="BL143" s="270"/>
      <c r="BM143" s="270"/>
      <c r="BN143" s="271"/>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row>
    <row r="144" spans="5:100" ht="8.1" customHeight="1" x14ac:dyDescent="0.15">
      <c r="E144" s="55"/>
      <c r="F144" s="55"/>
      <c r="G144" s="55"/>
      <c r="H144" s="55"/>
      <c r="I144" s="55"/>
      <c r="J144" s="55"/>
      <c r="K144" s="55"/>
      <c r="L144" s="55"/>
      <c r="M144" s="55"/>
      <c r="N144" s="55"/>
      <c r="O144" s="55"/>
      <c r="P144" s="55"/>
      <c r="Q144" s="55"/>
      <c r="R144" s="55"/>
      <c r="S144" s="55"/>
      <c r="T144" s="55"/>
      <c r="U144" s="55"/>
      <c r="V144" s="55"/>
      <c r="W144" s="269"/>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c r="BA144" s="270"/>
      <c r="BB144" s="270"/>
      <c r="BC144" s="270"/>
      <c r="BD144" s="270"/>
      <c r="BE144" s="270"/>
      <c r="BF144" s="270"/>
      <c r="BG144" s="270"/>
      <c r="BH144" s="270"/>
      <c r="BI144" s="270"/>
      <c r="BJ144" s="270"/>
      <c r="BK144" s="270"/>
      <c r="BL144" s="270"/>
      <c r="BM144" s="270"/>
      <c r="BN144" s="271"/>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row>
    <row r="145" spans="4:86" ht="8.1" customHeight="1" x14ac:dyDescent="0.15">
      <c r="E145" s="55"/>
      <c r="F145" s="55"/>
      <c r="G145" s="55"/>
      <c r="H145" s="55"/>
      <c r="I145" s="55"/>
      <c r="J145" s="55"/>
      <c r="K145" s="55"/>
      <c r="L145" s="55"/>
      <c r="M145" s="55"/>
      <c r="N145" s="55"/>
      <c r="O145" s="55"/>
      <c r="P145" s="55"/>
      <c r="Q145" s="55"/>
      <c r="R145" s="55"/>
      <c r="S145" s="55"/>
      <c r="T145" s="55"/>
      <c r="U145" s="55"/>
      <c r="V145" s="55"/>
      <c r="W145" s="269"/>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c r="BA145" s="270"/>
      <c r="BB145" s="270"/>
      <c r="BC145" s="270"/>
      <c r="BD145" s="270"/>
      <c r="BE145" s="270"/>
      <c r="BF145" s="270"/>
      <c r="BG145" s="270"/>
      <c r="BH145" s="270"/>
      <c r="BI145" s="270"/>
      <c r="BJ145" s="270"/>
      <c r="BK145" s="270"/>
      <c r="BL145" s="270"/>
      <c r="BM145" s="270"/>
      <c r="BN145" s="271"/>
      <c r="BO145" s="55"/>
      <c r="BP145" s="55"/>
      <c r="BQ145" s="55"/>
      <c r="BR145" s="55"/>
      <c r="BS145" s="55"/>
      <c r="BT145" s="55"/>
      <c r="BU145" s="55"/>
      <c r="BV145" s="55"/>
      <c r="BW145" s="55"/>
      <c r="BX145" s="55"/>
      <c r="BY145" s="55"/>
      <c r="BZ145" s="55"/>
      <c r="CA145" s="55"/>
      <c r="CB145" s="55"/>
      <c r="CC145" s="55"/>
      <c r="CD145" s="55"/>
      <c r="CE145" s="55"/>
      <c r="CF145" s="55"/>
      <c r="CG145" s="93"/>
      <c r="CH145" s="93"/>
    </row>
    <row r="146" spans="4:86" ht="8.1" customHeight="1" x14ac:dyDescent="0.15">
      <c r="E146" s="55"/>
      <c r="F146" s="55"/>
      <c r="G146" s="55"/>
      <c r="H146" s="55"/>
      <c r="I146" s="55"/>
      <c r="J146" s="55"/>
      <c r="K146" s="55"/>
      <c r="L146" s="55"/>
      <c r="M146" s="55"/>
      <c r="N146" s="55"/>
      <c r="O146" s="55"/>
      <c r="P146" s="55"/>
      <c r="Q146" s="55"/>
      <c r="R146" s="55"/>
      <c r="S146" s="55"/>
      <c r="T146" s="55"/>
      <c r="U146" s="55"/>
      <c r="V146" s="55"/>
      <c r="W146" s="269"/>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0"/>
      <c r="AY146" s="270"/>
      <c r="AZ146" s="270"/>
      <c r="BA146" s="270"/>
      <c r="BB146" s="270"/>
      <c r="BC146" s="270"/>
      <c r="BD146" s="270"/>
      <c r="BE146" s="270"/>
      <c r="BF146" s="270"/>
      <c r="BG146" s="270"/>
      <c r="BH146" s="270"/>
      <c r="BI146" s="270"/>
      <c r="BJ146" s="270"/>
      <c r="BK146" s="270"/>
      <c r="BL146" s="270"/>
      <c r="BM146" s="270"/>
      <c r="BN146" s="271"/>
      <c r="BO146" s="55"/>
      <c r="BP146" s="55"/>
      <c r="BQ146" s="55"/>
      <c r="BR146" s="55"/>
      <c r="BS146" s="55"/>
      <c r="BT146" s="55"/>
      <c r="BU146" s="55"/>
      <c r="BV146" s="55"/>
      <c r="BW146" s="55"/>
      <c r="BX146" s="55"/>
      <c r="BY146" s="55"/>
      <c r="BZ146" s="55"/>
      <c r="CA146" s="55"/>
      <c r="CB146" s="55"/>
      <c r="CC146" s="55"/>
      <c r="CD146" s="55"/>
      <c r="CE146" s="55"/>
      <c r="CF146" s="55"/>
    </row>
    <row r="147" spans="4:86" ht="8.1" customHeight="1" x14ac:dyDescent="0.15">
      <c r="E147" s="55"/>
      <c r="F147" s="55"/>
      <c r="G147" s="55"/>
      <c r="H147" s="55"/>
      <c r="I147" s="55"/>
      <c r="J147" s="55"/>
      <c r="K147" s="55"/>
      <c r="L147" s="55"/>
      <c r="M147" s="55"/>
      <c r="N147" s="55"/>
      <c r="O147" s="55"/>
      <c r="P147" s="55"/>
      <c r="Q147" s="55"/>
      <c r="R147" s="55"/>
      <c r="S147" s="55"/>
      <c r="T147" s="55"/>
      <c r="U147" s="55"/>
      <c r="V147" s="55"/>
      <c r="W147" s="269"/>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0"/>
      <c r="BI147" s="270"/>
      <c r="BJ147" s="270"/>
      <c r="BK147" s="270"/>
      <c r="BL147" s="270"/>
      <c r="BM147" s="270"/>
      <c r="BN147" s="271"/>
      <c r="BO147" s="55"/>
      <c r="BP147" s="55"/>
      <c r="BQ147" s="55"/>
      <c r="BR147" s="55"/>
      <c r="BS147" s="55"/>
      <c r="BT147" s="55"/>
      <c r="BU147" s="55"/>
      <c r="BV147" s="55"/>
      <c r="BW147" s="55"/>
      <c r="BX147" s="55"/>
      <c r="BY147" s="55"/>
      <c r="BZ147" s="55"/>
      <c r="CA147" s="55"/>
      <c r="CB147" s="55"/>
      <c r="CC147" s="55"/>
      <c r="CD147" s="55"/>
      <c r="CE147" s="55"/>
      <c r="CF147" s="55"/>
    </row>
    <row r="148" spans="4:86" ht="8.1" customHeight="1" x14ac:dyDescent="0.15">
      <c r="E148" s="55"/>
      <c r="F148" s="55"/>
      <c r="G148" s="55"/>
      <c r="H148" s="55"/>
      <c r="I148" s="55"/>
      <c r="J148" s="55"/>
      <c r="K148" s="55"/>
      <c r="L148" s="55"/>
      <c r="M148" s="55"/>
      <c r="N148" s="55"/>
      <c r="O148" s="55"/>
      <c r="P148" s="55"/>
      <c r="Q148" s="55"/>
      <c r="R148" s="55"/>
      <c r="S148" s="55"/>
      <c r="T148" s="55"/>
      <c r="U148" s="55"/>
      <c r="V148" s="55"/>
      <c r="W148" s="269"/>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c r="BC148" s="270"/>
      <c r="BD148" s="270"/>
      <c r="BE148" s="270"/>
      <c r="BF148" s="270"/>
      <c r="BG148" s="270"/>
      <c r="BH148" s="270"/>
      <c r="BI148" s="270"/>
      <c r="BJ148" s="270"/>
      <c r="BK148" s="270"/>
      <c r="BL148" s="270"/>
      <c r="BM148" s="270"/>
      <c r="BN148" s="271"/>
      <c r="BO148" s="55"/>
      <c r="BP148" s="55"/>
      <c r="BQ148" s="55"/>
      <c r="BR148" s="55"/>
      <c r="BS148" s="55"/>
      <c r="BT148" s="55"/>
      <c r="BU148" s="55"/>
      <c r="BV148" s="55"/>
      <c r="BW148" s="55"/>
      <c r="BX148" s="55"/>
      <c r="BY148" s="55"/>
      <c r="BZ148" s="55"/>
      <c r="CA148" s="55"/>
      <c r="CB148" s="55"/>
      <c r="CC148" s="55"/>
      <c r="CD148" s="55"/>
      <c r="CE148" s="55"/>
      <c r="CF148" s="55"/>
    </row>
    <row r="149" spans="4:86" ht="8.1" customHeight="1" x14ac:dyDescent="0.15">
      <c r="E149" s="55"/>
      <c r="F149" s="55"/>
      <c r="G149" s="55"/>
      <c r="H149" s="55"/>
      <c r="I149" s="55"/>
      <c r="J149" s="55"/>
      <c r="K149" s="55"/>
      <c r="L149" s="55"/>
      <c r="M149" s="55"/>
      <c r="N149" s="55"/>
      <c r="O149" s="55"/>
      <c r="P149" s="55"/>
      <c r="Q149" s="55"/>
      <c r="R149" s="55"/>
      <c r="S149" s="55"/>
      <c r="T149" s="55"/>
      <c r="U149" s="55"/>
      <c r="V149" s="55"/>
      <c r="W149" s="269"/>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0"/>
      <c r="BG149" s="270"/>
      <c r="BH149" s="270"/>
      <c r="BI149" s="270"/>
      <c r="BJ149" s="270"/>
      <c r="BK149" s="270"/>
      <c r="BL149" s="270"/>
      <c r="BM149" s="270"/>
      <c r="BN149" s="271"/>
      <c r="BO149" s="55"/>
      <c r="BP149" s="55"/>
      <c r="BQ149" s="55"/>
      <c r="BR149" s="55"/>
      <c r="BS149" s="55"/>
      <c r="BT149" s="55"/>
      <c r="BU149" s="55"/>
      <c r="BV149" s="55"/>
      <c r="BW149" s="55"/>
      <c r="BX149" s="55"/>
      <c r="BY149" s="55"/>
      <c r="BZ149" s="55"/>
      <c r="CA149" s="55"/>
      <c r="CB149" s="55"/>
      <c r="CC149" s="55"/>
      <c r="CD149" s="55"/>
      <c r="CE149" s="55"/>
      <c r="CF149" s="55"/>
    </row>
    <row r="150" spans="4:86" ht="8.1" customHeight="1" x14ac:dyDescent="0.15">
      <c r="E150" s="55"/>
      <c r="F150" s="55"/>
      <c r="G150" s="55"/>
      <c r="H150" s="55"/>
      <c r="I150" s="55"/>
      <c r="J150" s="55"/>
      <c r="K150" s="55"/>
      <c r="L150" s="55"/>
      <c r="M150" s="55"/>
      <c r="N150" s="55"/>
      <c r="O150" s="55"/>
      <c r="P150" s="55"/>
      <c r="Q150" s="55"/>
      <c r="R150" s="55"/>
      <c r="S150" s="55"/>
      <c r="T150" s="55"/>
      <c r="U150" s="55"/>
      <c r="V150" s="55"/>
      <c r="W150" s="269"/>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0"/>
      <c r="AX150" s="270"/>
      <c r="AY150" s="270"/>
      <c r="AZ150" s="270"/>
      <c r="BA150" s="270"/>
      <c r="BB150" s="270"/>
      <c r="BC150" s="270"/>
      <c r="BD150" s="270"/>
      <c r="BE150" s="270"/>
      <c r="BF150" s="270"/>
      <c r="BG150" s="270"/>
      <c r="BH150" s="270"/>
      <c r="BI150" s="270"/>
      <c r="BJ150" s="270"/>
      <c r="BK150" s="270"/>
      <c r="BL150" s="270"/>
      <c r="BM150" s="270"/>
      <c r="BN150" s="271"/>
      <c r="BO150" s="55"/>
      <c r="BP150" s="55"/>
      <c r="BQ150" s="55"/>
      <c r="BR150" s="55"/>
      <c r="BS150" s="55"/>
      <c r="BT150" s="55"/>
      <c r="BU150" s="55"/>
      <c r="BV150" s="55"/>
      <c r="BW150" s="55"/>
      <c r="BX150" s="55"/>
      <c r="BY150" s="55"/>
      <c r="BZ150" s="55"/>
      <c r="CA150" s="55"/>
      <c r="CB150" s="55"/>
      <c r="CC150" s="55"/>
      <c r="CD150" s="55"/>
      <c r="CE150" s="55"/>
      <c r="CF150" s="55"/>
    </row>
    <row r="151" spans="4:86" ht="8.1" customHeight="1" x14ac:dyDescent="0.15">
      <c r="E151" s="55"/>
      <c r="F151" s="55"/>
      <c r="G151" s="55"/>
      <c r="H151" s="55"/>
      <c r="I151" s="55"/>
      <c r="J151" s="55"/>
      <c r="K151" s="55"/>
      <c r="L151" s="55"/>
      <c r="M151" s="55"/>
      <c r="N151" s="55"/>
      <c r="O151" s="55"/>
      <c r="P151" s="55"/>
      <c r="Q151" s="55"/>
      <c r="R151" s="55"/>
      <c r="S151" s="55"/>
      <c r="T151" s="55"/>
      <c r="U151" s="55"/>
      <c r="V151" s="55"/>
      <c r="W151" s="269"/>
      <c r="X151" s="270"/>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0"/>
      <c r="AZ151" s="270"/>
      <c r="BA151" s="270"/>
      <c r="BB151" s="270"/>
      <c r="BC151" s="270"/>
      <c r="BD151" s="270"/>
      <c r="BE151" s="270"/>
      <c r="BF151" s="270"/>
      <c r="BG151" s="270"/>
      <c r="BH151" s="270"/>
      <c r="BI151" s="270"/>
      <c r="BJ151" s="270"/>
      <c r="BK151" s="270"/>
      <c r="BL151" s="270"/>
      <c r="BM151" s="270"/>
      <c r="BN151" s="271"/>
      <c r="BO151" s="55"/>
      <c r="BP151" s="55"/>
      <c r="BQ151" s="55"/>
      <c r="BR151" s="55"/>
      <c r="BS151" s="55"/>
      <c r="BT151" s="55"/>
      <c r="BU151" s="55"/>
      <c r="BV151" s="55"/>
      <c r="BW151" s="55"/>
      <c r="BX151" s="55"/>
      <c r="BY151" s="55"/>
      <c r="BZ151" s="55"/>
      <c r="CA151" s="55"/>
      <c r="CB151" s="55"/>
      <c r="CC151" s="55"/>
      <c r="CD151" s="55"/>
      <c r="CE151" s="55"/>
      <c r="CF151" s="55"/>
    </row>
    <row r="152" spans="4:86" ht="8.1" customHeight="1" x14ac:dyDescent="0.15">
      <c r="E152" s="55"/>
      <c r="F152" s="55"/>
      <c r="G152" s="55"/>
      <c r="H152" s="55"/>
      <c r="I152" s="55"/>
      <c r="J152" s="55"/>
      <c r="K152" s="55"/>
      <c r="L152" s="55"/>
      <c r="M152" s="55"/>
      <c r="N152" s="55"/>
      <c r="O152" s="55"/>
      <c r="P152" s="55"/>
      <c r="Q152" s="55"/>
      <c r="R152" s="55"/>
      <c r="S152" s="55"/>
      <c r="T152" s="55"/>
      <c r="U152" s="55"/>
      <c r="V152" s="55"/>
      <c r="W152" s="269"/>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0"/>
      <c r="AZ152" s="270"/>
      <c r="BA152" s="270"/>
      <c r="BB152" s="270"/>
      <c r="BC152" s="270"/>
      <c r="BD152" s="270"/>
      <c r="BE152" s="270"/>
      <c r="BF152" s="270"/>
      <c r="BG152" s="270"/>
      <c r="BH152" s="270"/>
      <c r="BI152" s="270"/>
      <c r="BJ152" s="270"/>
      <c r="BK152" s="270"/>
      <c r="BL152" s="270"/>
      <c r="BM152" s="270"/>
      <c r="BN152" s="271"/>
      <c r="BO152" s="55"/>
      <c r="BP152" s="55"/>
      <c r="BQ152" s="55"/>
      <c r="BR152" s="55"/>
      <c r="BS152" s="55"/>
      <c r="BT152" s="55"/>
      <c r="BU152" s="55"/>
      <c r="BV152" s="55"/>
      <c r="BW152" s="55"/>
      <c r="BX152" s="55"/>
      <c r="BY152" s="55"/>
      <c r="BZ152" s="55"/>
      <c r="CA152" s="55"/>
      <c r="CB152" s="55"/>
      <c r="CC152" s="55"/>
      <c r="CD152" s="55"/>
      <c r="CE152" s="55"/>
      <c r="CF152" s="55"/>
    </row>
    <row r="153" spans="4:86" ht="8.1" customHeight="1" x14ac:dyDescent="0.15">
      <c r="E153" s="55"/>
      <c r="F153" s="55"/>
      <c r="G153" s="55"/>
      <c r="H153" s="55"/>
      <c r="I153" s="55"/>
      <c r="J153" s="55"/>
      <c r="K153" s="55"/>
      <c r="L153" s="55"/>
      <c r="M153" s="55"/>
      <c r="N153" s="55"/>
      <c r="O153" s="55"/>
      <c r="P153" s="55"/>
      <c r="Q153" s="55"/>
      <c r="R153" s="55"/>
      <c r="S153" s="55"/>
      <c r="T153" s="55"/>
      <c r="U153" s="55"/>
      <c r="V153" s="55"/>
      <c r="W153" s="269"/>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1"/>
      <c r="BO153" s="55"/>
      <c r="BP153" s="55"/>
      <c r="BQ153" s="55"/>
      <c r="BR153" s="55"/>
      <c r="BS153" s="55"/>
      <c r="BT153" s="55"/>
      <c r="BU153" s="55"/>
      <c r="BV153" s="55"/>
      <c r="BW153" s="55"/>
      <c r="BX153" s="55"/>
      <c r="BY153" s="55"/>
      <c r="BZ153" s="55"/>
      <c r="CA153" s="55"/>
      <c r="CB153" s="55"/>
      <c r="CC153" s="55"/>
      <c r="CD153" s="55"/>
      <c r="CE153" s="55"/>
      <c r="CF153" s="55"/>
    </row>
    <row r="154" spans="4:86" ht="8.1" customHeight="1" x14ac:dyDescent="0.15">
      <c r="E154" s="55"/>
      <c r="F154" s="55"/>
      <c r="G154" s="55"/>
      <c r="H154" s="55"/>
      <c r="I154" s="55"/>
      <c r="J154" s="55"/>
      <c r="K154" s="55"/>
      <c r="L154" s="55"/>
      <c r="M154" s="55"/>
      <c r="N154" s="55"/>
      <c r="O154" s="55"/>
      <c r="P154" s="55"/>
      <c r="Q154" s="55"/>
      <c r="R154" s="55"/>
      <c r="S154" s="55"/>
      <c r="T154" s="55"/>
      <c r="U154" s="55"/>
      <c r="V154" s="55"/>
      <c r="W154" s="269"/>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270"/>
      <c r="BG154" s="270"/>
      <c r="BH154" s="270"/>
      <c r="BI154" s="270"/>
      <c r="BJ154" s="270"/>
      <c r="BK154" s="270"/>
      <c r="BL154" s="270"/>
      <c r="BM154" s="270"/>
      <c r="BN154" s="271"/>
      <c r="BO154" s="55"/>
      <c r="BP154" s="55"/>
      <c r="BQ154" s="55"/>
      <c r="BR154" s="55"/>
      <c r="BS154" s="55"/>
      <c r="BT154" s="55"/>
      <c r="BU154" s="55"/>
      <c r="BV154" s="55"/>
      <c r="BW154" s="55"/>
      <c r="BX154" s="55"/>
      <c r="BY154" s="55"/>
      <c r="BZ154" s="55"/>
      <c r="CA154" s="55"/>
      <c r="CB154" s="55"/>
      <c r="CC154" s="55"/>
      <c r="CD154" s="55"/>
      <c r="CE154" s="55"/>
      <c r="CF154" s="55"/>
    </row>
    <row r="155" spans="4:86" ht="8.1" customHeight="1" x14ac:dyDescent="0.15">
      <c r="E155" s="55"/>
      <c r="F155" s="55"/>
      <c r="G155" s="55"/>
      <c r="H155" s="55"/>
      <c r="I155" s="55"/>
      <c r="J155" s="55"/>
      <c r="K155" s="55"/>
      <c r="L155" s="55"/>
      <c r="M155" s="55"/>
      <c r="N155" s="55"/>
      <c r="O155" s="55"/>
      <c r="P155" s="55"/>
      <c r="Q155" s="55"/>
      <c r="R155" s="55"/>
      <c r="S155" s="55"/>
      <c r="T155" s="55"/>
      <c r="U155" s="55"/>
      <c r="V155" s="55"/>
      <c r="W155" s="269"/>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c r="BC155" s="270"/>
      <c r="BD155" s="270"/>
      <c r="BE155" s="270"/>
      <c r="BF155" s="270"/>
      <c r="BG155" s="270"/>
      <c r="BH155" s="270"/>
      <c r="BI155" s="270"/>
      <c r="BJ155" s="270"/>
      <c r="BK155" s="270"/>
      <c r="BL155" s="270"/>
      <c r="BM155" s="270"/>
      <c r="BN155" s="271"/>
      <c r="BO155" s="55"/>
      <c r="BP155" s="55"/>
      <c r="BQ155" s="55"/>
      <c r="BR155" s="55"/>
      <c r="BS155" s="55"/>
      <c r="BT155" s="55"/>
      <c r="BU155" s="55"/>
      <c r="BV155" s="55"/>
      <c r="BW155" s="55"/>
      <c r="BX155" s="55"/>
      <c r="BY155" s="55"/>
      <c r="BZ155" s="55"/>
      <c r="CA155" s="55"/>
      <c r="CB155" s="55"/>
      <c r="CC155" s="55"/>
      <c r="CD155" s="55"/>
      <c r="CE155" s="55"/>
      <c r="CF155" s="55"/>
    </row>
    <row r="156" spans="4:86" ht="8.1" customHeight="1" x14ac:dyDescent="0.15">
      <c r="E156" s="55"/>
      <c r="F156" s="55"/>
      <c r="G156" s="55"/>
      <c r="H156" s="55"/>
      <c r="I156" s="55"/>
      <c r="J156" s="55"/>
      <c r="K156" s="55"/>
      <c r="L156" s="55"/>
      <c r="M156" s="55"/>
      <c r="N156" s="55"/>
      <c r="O156" s="55"/>
      <c r="P156" s="55"/>
      <c r="Q156" s="55"/>
      <c r="R156" s="55"/>
      <c r="S156" s="55"/>
      <c r="T156" s="55"/>
      <c r="U156" s="55"/>
      <c r="V156" s="55"/>
      <c r="W156" s="269"/>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70"/>
      <c r="BJ156" s="270"/>
      <c r="BK156" s="270"/>
      <c r="BL156" s="270"/>
      <c r="BM156" s="270"/>
      <c r="BN156" s="271"/>
      <c r="BO156" s="55"/>
      <c r="BP156" s="55"/>
      <c r="BQ156" s="55"/>
      <c r="BR156" s="55"/>
      <c r="BS156" s="55"/>
      <c r="BT156" s="55"/>
      <c r="BU156" s="55"/>
      <c r="BV156" s="55"/>
      <c r="BW156" s="55"/>
      <c r="BX156" s="55"/>
      <c r="BY156" s="55"/>
      <c r="BZ156" s="55"/>
      <c r="CA156" s="55"/>
      <c r="CB156" s="55"/>
      <c r="CC156" s="55"/>
      <c r="CD156" s="55"/>
      <c r="CE156" s="55"/>
      <c r="CF156" s="55"/>
    </row>
    <row r="157" spans="4:86" ht="8.1" customHeight="1" x14ac:dyDescent="0.15">
      <c r="E157" s="55"/>
      <c r="F157" s="55"/>
      <c r="G157" s="55"/>
      <c r="H157" s="55"/>
      <c r="I157" s="55"/>
      <c r="J157" s="55"/>
      <c r="K157" s="55"/>
      <c r="L157" s="55"/>
      <c r="M157" s="55"/>
      <c r="N157" s="55"/>
      <c r="O157" s="55"/>
      <c r="P157" s="55"/>
      <c r="Q157" s="55"/>
      <c r="R157" s="55"/>
      <c r="S157" s="55"/>
      <c r="T157" s="55"/>
      <c r="U157" s="55"/>
      <c r="V157" s="55"/>
      <c r="W157" s="269"/>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1"/>
      <c r="BO157" s="55"/>
      <c r="BP157" s="55"/>
      <c r="BQ157" s="55"/>
      <c r="BR157" s="55"/>
      <c r="BS157" s="55"/>
      <c r="BT157" s="55"/>
      <c r="BU157" s="55"/>
      <c r="BV157" s="55"/>
      <c r="BW157" s="55"/>
      <c r="BX157" s="55"/>
      <c r="BY157" s="55"/>
      <c r="BZ157" s="55"/>
      <c r="CA157" s="55"/>
      <c r="CB157" s="55"/>
      <c r="CC157" s="55"/>
      <c r="CD157" s="55"/>
      <c r="CE157" s="55"/>
      <c r="CF157" s="55"/>
    </row>
    <row r="158" spans="4:86" ht="8.1" customHeight="1" x14ac:dyDescent="0.15">
      <c r="E158" s="55"/>
      <c r="F158" s="55"/>
      <c r="G158" s="55"/>
      <c r="H158" s="55"/>
      <c r="I158" s="55"/>
      <c r="J158" s="55"/>
      <c r="K158" s="55"/>
      <c r="L158" s="55"/>
      <c r="M158" s="55"/>
      <c r="N158" s="55"/>
      <c r="O158" s="55"/>
      <c r="P158" s="55"/>
      <c r="Q158" s="55"/>
      <c r="R158" s="55"/>
      <c r="S158" s="55"/>
      <c r="T158" s="55"/>
      <c r="U158" s="55"/>
      <c r="V158" s="55"/>
      <c r="W158" s="269"/>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1"/>
      <c r="BO158" s="55"/>
      <c r="BP158" s="55"/>
      <c r="BQ158" s="55"/>
      <c r="BR158" s="55"/>
      <c r="BS158" s="55"/>
      <c r="BT158" s="55"/>
      <c r="BU158" s="55"/>
      <c r="BV158" s="55"/>
      <c r="BW158" s="55"/>
      <c r="BX158" s="55"/>
      <c r="BY158" s="55"/>
      <c r="BZ158" s="55"/>
      <c r="CA158" s="55"/>
      <c r="CB158" s="55"/>
      <c r="CC158" s="55"/>
      <c r="CD158" s="55"/>
      <c r="CE158" s="55"/>
      <c r="CF158" s="55"/>
    </row>
    <row r="159" spans="4:86" ht="8.1" customHeight="1" x14ac:dyDescent="0.15">
      <c r="D159" s="93"/>
      <c r="E159" s="55"/>
      <c r="F159" s="55"/>
      <c r="G159" s="55"/>
      <c r="H159" s="55"/>
      <c r="I159" s="55"/>
      <c r="J159" s="55"/>
      <c r="K159" s="55"/>
      <c r="L159" s="55"/>
      <c r="M159" s="55"/>
      <c r="N159" s="55"/>
      <c r="O159" s="55"/>
      <c r="P159" s="55"/>
      <c r="Q159" s="55"/>
      <c r="R159" s="55"/>
      <c r="S159" s="55"/>
      <c r="T159" s="55"/>
      <c r="U159" s="55"/>
      <c r="V159" s="55"/>
      <c r="W159" s="269"/>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1"/>
      <c r="BO159" s="55"/>
      <c r="BP159" s="55"/>
      <c r="BQ159" s="55"/>
      <c r="BR159" s="55"/>
      <c r="BS159" s="55"/>
      <c r="BT159" s="55"/>
      <c r="BU159" s="55"/>
      <c r="BV159" s="55"/>
      <c r="BW159" s="55"/>
      <c r="BX159" s="55"/>
      <c r="BY159" s="55"/>
      <c r="BZ159" s="55"/>
      <c r="CA159" s="55"/>
      <c r="CB159" s="55"/>
      <c r="CC159" s="55"/>
      <c r="CD159" s="55"/>
      <c r="CE159" s="55"/>
      <c r="CF159" s="55"/>
    </row>
    <row r="160" spans="4:86" ht="8.1" customHeight="1" x14ac:dyDescent="0.15">
      <c r="D160" s="93"/>
      <c r="E160" s="55"/>
      <c r="F160" s="55"/>
      <c r="G160" s="55"/>
      <c r="H160" s="55"/>
      <c r="I160" s="55"/>
      <c r="J160" s="55"/>
      <c r="K160" s="55"/>
      <c r="L160" s="55"/>
      <c r="M160" s="55"/>
      <c r="N160" s="55"/>
      <c r="O160" s="55"/>
      <c r="P160" s="55"/>
      <c r="Q160" s="55"/>
      <c r="R160" s="55"/>
      <c r="S160" s="55"/>
      <c r="T160" s="55"/>
      <c r="U160" s="55"/>
      <c r="V160" s="55"/>
      <c r="W160" s="269"/>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270"/>
      <c r="AY160" s="270"/>
      <c r="AZ160" s="270"/>
      <c r="BA160" s="270"/>
      <c r="BB160" s="270"/>
      <c r="BC160" s="270"/>
      <c r="BD160" s="270"/>
      <c r="BE160" s="270"/>
      <c r="BF160" s="270"/>
      <c r="BG160" s="270"/>
      <c r="BH160" s="270"/>
      <c r="BI160" s="270"/>
      <c r="BJ160" s="270"/>
      <c r="BK160" s="270"/>
      <c r="BL160" s="270"/>
      <c r="BM160" s="270"/>
      <c r="BN160" s="271"/>
      <c r="BO160" s="55"/>
      <c r="BP160" s="55"/>
      <c r="BQ160" s="55"/>
      <c r="BR160" s="55"/>
      <c r="BS160" s="55"/>
      <c r="BT160" s="55"/>
      <c r="BU160" s="55"/>
      <c r="BV160" s="55"/>
      <c r="BW160" s="55"/>
      <c r="BX160" s="55"/>
      <c r="BY160" s="55"/>
      <c r="BZ160" s="55"/>
      <c r="CA160" s="55"/>
      <c r="CB160" s="55"/>
      <c r="CC160" s="55"/>
      <c r="CD160" s="55"/>
      <c r="CE160" s="55"/>
      <c r="CF160" s="55"/>
    </row>
    <row r="161" spans="4:119" ht="8.1" customHeight="1" x14ac:dyDescent="0.15">
      <c r="D161" s="93"/>
      <c r="E161" s="55"/>
      <c r="F161" s="55"/>
      <c r="G161" s="55"/>
      <c r="H161" s="55"/>
      <c r="I161" s="55"/>
      <c r="J161" s="55"/>
      <c r="K161" s="55"/>
      <c r="L161" s="55"/>
      <c r="M161" s="55"/>
      <c r="N161" s="55"/>
      <c r="O161" s="55"/>
      <c r="P161" s="55"/>
      <c r="Q161" s="55"/>
      <c r="R161" s="55"/>
      <c r="S161" s="55"/>
      <c r="T161" s="55"/>
      <c r="U161" s="55"/>
      <c r="V161" s="55"/>
      <c r="W161" s="269"/>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0"/>
      <c r="AY161" s="270"/>
      <c r="AZ161" s="270"/>
      <c r="BA161" s="270"/>
      <c r="BB161" s="270"/>
      <c r="BC161" s="270"/>
      <c r="BD161" s="270"/>
      <c r="BE161" s="270"/>
      <c r="BF161" s="270"/>
      <c r="BG161" s="270"/>
      <c r="BH161" s="270"/>
      <c r="BI161" s="270"/>
      <c r="BJ161" s="270"/>
      <c r="BK161" s="270"/>
      <c r="BL161" s="270"/>
      <c r="BM161" s="270"/>
      <c r="BN161" s="271"/>
      <c r="BO161" s="55"/>
      <c r="BP161" s="55"/>
      <c r="BQ161" s="55"/>
      <c r="BR161" s="55"/>
      <c r="BS161" s="55"/>
      <c r="BT161" s="55"/>
      <c r="BU161" s="55"/>
      <c r="BV161" s="55"/>
      <c r="BW161" s="55"/>
      <c r="BX161" s="55"/>
      <c r="BY161" s="55"/>
      <c r="BZ161" s="55"/>
      <c r="CA161" s="55"/>
      <c r="CB161" s="55"/>
      <c r="CC161" s="55"/>
      <c r="CD161" s="55"/>
      <c r="CE161" s="55"/>
      <c r="CF161" s="55"/>
    </row>
    <row r="162" spans="4:119" ht="8.1" customHeight="1" x14ac:dyDescent="0.15">
      <c r="D162" s="93"/>
      <c r="E162" s="55"/>
      <c r="F162" s="55"/>
      <c r="G162" s="55"/>
      <c r="H162" s="55"/>
      <c r="I162" s="55"/>
      <c r="J162" s="55"/>
      <c r="K162" s="55"/>
      <c r="L162" s="55"/>
      <c r="M162" s="55"/>
      <c r="N162" s="55"/>
      <c r="O162" s="55"/>
      <c r="P162" s="55"/>
      <c r="Q162" s="55"/>
      <c r="R162" s="55"/>
      <c r="S162" s="55"/>
      <c r="T162" s="55"/>
      <c r="U162" s="55"/>
      <c r="V162" s="55"/>
      <c r="W162" s="269"/>
      <c r="X162" s="270"/>
      <c r="Y162" s="270"/>
      <c r="Z162" s="270"/>
      <c r="AA162" s="270"/>
      <c r="AB162" s="270"/>
      <c r="AC162" s="270"/>
      <c r="AD162" s="270"/>
      <c r="AE162" s="270"/>
      <c r="AF162" s="270"/>
      <c r="AG162" s="270"/>
      <c r="AH162" s="270"/>
      <c r="AI162" s="270"/>
      <c r="AJ162" s="270"/>
      <c r="AK162" s="270"/>
      <c r="AL162" s="270"/>
      <c r="AM162" s="270"/>
      <c r="AN162" s="270"/>
      <c r="AO162" s="270"/>
      <c r="AP162" s="270"/>
      <c r="AQ162" s="270"/>
      <c r="AR162" s="270"/>
      <c r="AS162" s="270"/>
      <c r="AT162" s="270"/>
      <c r="AU162" s="270"/>
      <c r="AV162" s="270"/>
      <c r="AW162" s="270"/>
      <c r="AX162" s="270"/>
      <c r="AY162" s="270"/>
      <c r="AZ162" s="270"/>
      <c r="BA162" s="270"/>
      <c r="BB162" s="270"/>
      <c r="BC162" s="270"/>
      <c r="BD162" s="270"/>
      <c r="BE162" s="270"/>
      <c r="BF162" s="270"/>
      <c r="BG162" s="270"/>
      <c r="BH162" s="270"/>
      <c r="BI162" s="270"/>
      <c r="BJ162" s="270"/>
      <c r="BK162" s="270"/>
      <c r="BL162" s="270"/>
      <c r="BM162" s="270"/>
      <c r="BN162" s="271"/>
      <c r="BO162" s="55"/>
      <c r="BP162" s="55"/>
      <c r="BQ162" s="55"/>
      <c r="BR162" s="55"/>
      <c r="BS162" s="55"/>
      <c r="BT162" s="55"/>
      <c r="BU162" s="55"/>
      <c r="BV162" s="55"/>
      <c r="BW162" s="55"/>
      <c r="BX162" s="55"/>
      <c r="BY162" s="55"/>
      <c r="BZ162" s="55"/>
      <c r="CA162" s="55"/>
      <c r="CB162" s="55"/>
      <c r="CC162" s="55"/>
      <c r="CD162" s="55"/>
      <c r="CE162" s="55"/>
      <c r="CF162" s="55"/>
    </row>
    <row r="163" spans="4:119" ht="8.1" customHeight="1" x14ac:dyDescent="0.15">
      <c r="D163" s="93"/>
      <c r="E163" s="55"/>
      <c r="F163" s="55"/>
      <c r="G163" s="55"/>
      <c r="H163" s="55"/>
      <c r="I163" s="55"/>
      <c r="J163" s="55"/>
      <c r="K163" s="55"/>
      <c r="L163" s="55"/>
      <c r="M163" s="55"/>
      <c r="N163" s="55"/>
      <c r="O163" s="55"/>
      <c r="P163" s="55"/>
      <c r="Q163" s="55"/>
      <c r="R163" s="55"/>
      <c r="S163" s="55"/>
      <c r="T163" s="55"/>
      <c r="U163" s="55"/>
      <c r="V163" s="55"/>
      <c r="W163" s="269"/>
      <c r="X163" s="270"/>
      <c r="Y163" s="270"/>
      <c r="Z163" s="270"/>
      <c r="AA163" s="270"/>
      <c r="AB163" s="270"/>
      <c r="AC163" s="270"/>
      <c r="AD163" s="270"/>
      <c r="AE163" s="270"/>
      <c r="AF163" s="270"/>
      <c r="AG163" s="270"/>
      <c r="AH163" s="270"/>
      <c r="AI163" s="270"/>
      <c r="AJ163" s="270"/>
      <c r="AK163" s="270"/>
      <c r="AL163" s="270"/>
      <c r="AM163" s="270"/>
      <c r="AN163" s="270"/>
      <c r="AO163" s="270"/>
      <c r="AP163" s="270"/>
      <c r="AQ163" s="270"/>
      <c r="AR163" s="270"/>
      <c r="AS163" s="270"/>
      <c r="AT163" s="270"/>
      <c r="AU163" s="270"/>
      <c r="AV163" s="270"/>
      <c r="AW163" s="270"/>
      <c r="AX163" s="270"/>
      <c r="AY163" s="270"/>
      <c r="AZ163" s="270"/>
      <c r="BA163" s="270"/>
      <c r="BB163" s="270"/>
      <c r="BC163" s="270"/>
      <c r="BD163" s="270"/>
      <c r="BE163" s="270"/>
      <c r="BF163" s="270"/>
      <c r="BG163" s="270"/>
      <c r="BH163" s="270"/>
      <c r="BI163" s="270"/>
      <c r="BJ163" s="270"/>
      <c r="BK163" s="270"/>
      <c r="BL163" s="270"/>
      <c r="BM163" s="270"/>
      <c r="BN163" s="271"/>
      <c r="BO163" s="55"/>
      <c r="BP163" s="55"/>
      <c r="BQ163" s="55"/>
      <c r="BR163" s="55"/>
      <c r="BS163" s="55"/>
      <c r="BT163" s="55"/>
      <c r="BU163" s="55"/>
      <c r="BV163" s="55"/>
      <c r="BW163" s="55"/>
      <c r="BX163" s="55"/>
      <c r="BY163" s="55"/>
      <c r="BZ163" s="55"/>
      <c r="CA163" s="55"/>
      <c r="CB163" s="55"/>
      <c r="CC163" s="55"/>
      <c r="CD163" s="55"/>
      <c r="CE163" s="55"/>
      <c r="CF163" s="55"/>
    </row>
    <row r="164" spans="4:119" ht="8.1" customHeight="1" thickBot="1" x14ac:dyDescent="0.2">
      <c r="D164" s="93"/>
      <c r="E164" s="55"/>
      <c r="F164" s="55"/>
      <c r="G164" s="55"/>
      <c r="H164" s="55"/>
      <c r="I164" s="55"/>
      <c r="J164" s="55"/>
      <c r="K164" s="55"/>
      <c r="L164" s="55"/>
      <c r="M164" s="55"/>
      <c r="N164" s="55"/>
      <c r="O164" s="55"/>
      <c r="P164" s="55"/>
      <c r="Q164" s="55"/>
      <c r="R164" s="55"/>
      <c r="S164" s="55"/>
      <c r="T164" s="55"/>
      <c r="U164" s="55"/>
      <c r="V164" s="55"/>
      <c r="W164" s="272"/>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273"/>
      <c r="AY164" s="273"/>
      <c r="AZ164" s="273"/>
      <c r="BA164" s="273"/>
      <c r="BB164" s="273"/>
      <c r="BC164" s="273"/>
      <c r="BD164" s="273"/>
      <c r="BE164" s="273"/>
      <c r="BF164" s="273"/>
      <c r="BG164" s="273"/>
      <c r="BH164" s="273"/>
      <c r="BI164" s="273"/>
      <c r="BJ164" s="273"/>
      <c r="BK164" s="273"/>
      <c r="BL164" s="273"/>
      <c r="BM164" s="273"/>
      <c r="BN164" s="274"/>
      <c r="BO164" s="55"/>
      <c r="BP164" s="55"/>
      <c r="BQ164" s="55"/>
      <c r="BR164" s="55"/>
      <c r="BS164" s="55"/>
      <c r="BT164" s="55"/>
      <c r="BU164" s="55"/>
      <c r="BV164" s="55"/>
      <c r="BW164" s="55"/>
      <c r="BX164" s="55"/>
      <c r="BY164" s="55"/>
      <c r="BZ164" s="55"/>
      <c r="CA164" s="55"/>
      <c r="CB164" s="55"/>
      <c r="CC164" s="55"/>
      <c r="CD164" s="55"/>
      <c r="CE164" s="55"/>
      <c r="CF164" s="55"/>
    </row>
    <row r="165" spans="4:119" ht="8.1" customHeight="1" x14ac:dyDescent="0.15">
      <c r="D165" s="93"/>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row>
    <row r="166" spans="4:119" ht="8.1" customHeight="1" x14ac:dyDescent="0.15">
      <c r="D166" s="93"/>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row>
    <row r="167" spans="4:119" ht="8.1" customHeight="1" x14ac:dyDescent="0.15">
      <c r="D167" s="94"/>
      <c r="E167" s="309" t="s">
        <v>9</v>
      </c>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310"/>
      <c r="BN167" s="310"/>
      <c r="BO167" s="310"/>
      <c r="BP167" s="310"/>
      <c r="BQ167" s="310"/>
      <c r="BR167" s="310"/>
      <c r="BS167" s="310"/>
      <c r="BT167" s="310"/>
      <c r="BU167" s="310"/>
      <c r="BV167" s="310"/>
      <c r="BW167" s="310"/>
      <c r="BX167" s="310"/>
      <c r="BY167" s="310"/>
      <c r="BZ167" s="310"/>
      <c r="CA167" s="310"/>
      <c r="CB167" s="310"/>
      <c r="CC167" s="310"/>
      <c r="CD167" s="310"/>
      <c r="CE167" s="310"/>
      <c r="CF167" s="311"/>
    </row>
    <row r="168" spans="4:119" ht="8.1" customHeight="1" x14ac:dyDescent="0.15">
      <c r="D168" s="94"/>
      <c r="E168" s="254"/>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c r="CF168" s="256"/>
    </row>
    <row r="169" spans="4:119" ht="8.1" customHeight="1" x14ac:dyDescent="0.15">
      <c r="D169" s="94"/>
      <c r="E169" s="400"/>
      <c r="F169" s="401"/>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1"/>
      <c r="AY169" s="401"/>
      <c r="AZ169" s="401"/>
      <c r="BA169" s="401"/>
      <c r="BB169" s="401"/>
      <c r="BC169" s="401"/>
      <c r="BD169" s="401"/>
      <c r="BE169" s="401"/>
      <c r="BF169" s="401"/>
      <c r="BG169" s="401"/>
      <c r="BH169" s="401"/>
      <c r="BI169" s="401"/>
      <c r="BJ169" s="401"/>
      <c r="BK169" s="401"/>
      <c r="BL169" s="401"/>
      <c r="BM169" s="401"/>
      <c r="BN169" s="401"/>
      <c r="BO169" s="401"/>
      <c r="BP169" s="401"/>
      <c r="BQ169" s="401"/>
      <c r="BR169" s="401"/>
      <c r="BS169" s="401"/>
      <c r="BT169" s="401"/>
      <c r="BU169" s="401"/>
      <c r="BV169" s="401"/>
      <c r="BW169" s="401"/>
      <c r="BX169" s="401"/>
      <c r="BY169" s="401"/>
      <c r="BZ169" s="401"/>
      <c r="CA169" s="401"/>
      <c r="CB169" s="401"/>
      <c r="CC169" s="401"/>
      <c r="CD169" s="401"/>
      <c r="CE169" s="401"/>
      <c r="CF169" s="402"/>
    </row>
    <row r="170" spans="4:119" ht="8.1" customHeight="1" x14ac:dyDescent="0.15">
      <c r="D170" s="94"/>
      <c r="E170" s="385" t="s">
        <v>10</v>
      </c>
      <c r="F170" s="385"/>
      <c r="G170" s="369" t="s">
        <v>0</v>
      </c>
      <c r="H170" s="369"/>
      <c r="I170" s="369"/>
      <c r="J170" s="369"/>
      <c r="K170" s="369"/>
      <c r="L170" s="369"/>
      <c r="M170" s="369"/>
      <c r="N170" s="369"/>
      <c r="O170" s="369"/>
      <c r="P170" s="369"/>
      <c r="Q170" s="369"/>
      <c r="R170" s="369"/>
      <c r="S170" s="369"/>
      <c r="T170" s="369"/>
      <c r="U170" s="369"/>
      <c r="V170" s="369"/>
      <c r="W170" s="369"/>
      <c r="X170" s="369" t="s">
        <v>1</v>
      </c>
      <c r="Y170" s="369"/>
      <c r="Z170" s="369"/>
      <c r="AA170" s="369"/>
      <c r="AB170" s="369"/>
      <c r="AC170" s="369"/>
      <c r="AD170" s="369"/>
      <c r="AE170" s="369"/>
      <c r="AF170" s="369"/>
      <c r="AG170" s="369"/>
      <c r="AH170" s="369"/>
      <c r="AI170" s="369"/>
      <c r="AJ170" s="369"/>
      <c r="AK170" s="369" t="s">
        <v>11</v>
      </c>
      <c r="AL170" s="369"/>
      <c r="AM170" s="369"/>
      <c r="AN170" s="369"/>
      <c r="AO170" s="369"/>
      <c r="AP170" s="369"/>
      <c r="AQ170" s="369"/>
      <c r="AR170" s="369"/>
      <c r="AS170" s="369"/>
      <c r="AT170" s="369"/>
      <c r="AU170" s="369"/>
      <c r="AV170" s="369"/>
      <c r="AW170" s="369"/>
      <c r="AX170" s="369"/>
      <c r="AY170" s="369"/>
      <c r="AZ170" s="369"/>
      <c r="BA170" s="369"/>
      <c r="BB170" s="369"/>
      <c r="BC170" s="369"/>
      <c r="BD170" s="369"/>
      <c r="BE170" s="369"/>
      <c r="BF170" s="369"/>
      <c r="BG170" s="369"/>
      <c r="BH170" s="369" t="s">
        <v>12</v>
      </c>
      <c r="BI170" s="369"/>
      <c r="BJ170" s="369"/>
      <c r="BK170" s="369"/>
      <c r="BL170" s="369"/>
      <c r="BM170" s="369"/>
      <c r="BN170" s="369"/>
      <c r="BO170" s="369"/>
      <c r="BP170" s="369"/>
      <c r="BQ170" s="369"/>
      <c r="BR170" s="369"/>
      <c r="BS170" s="369"/>
      <c r="BT170" s="369"/>
      <c r="BU170" s="369"/>
      <c r="BV170" s="369"/>
      <c r="BW170" s="369"/>
      <c r="BX170" s="369"/>
      <c r="BY170" s="369"/>
      <c r="BZ170" s="369"/>
      <c r="CA170" s="369"/>
      <c r="CB170" s="375" t="s">
        <v>13</v>
      </c>
      <c r="CC170" s="376"/>
      <c r="CD170" s="376"/>
      <c r="CE170" s="376"/>
      <c r="CF170" s="377"/>
    </row>
    <row r="171" spans="4:119" ht="8.1" customHeight="1" x14ac:dyDescent="0.15">
      <c r="D171" s="94"/>
      <c r="E171" s="385"/>
      <c r="F171" s="385"/>
      <c r="G171" s="370"/>
      <c r="H171" s="370"/>
      <c r="I171" s="370"/>
      <c r="J171" s="370"/>
      <c r="K171" s="370"/>
      <c r="L171" s="370"/>
      <c r="M171" s="370"/>
      <c r="N171" s="370"/>
      <c r="O171" s="370"/>
      <c r="P171" s="370"/>
      <c r="Q171" s="370"/>
      <c r="R171" s="370"/>
      <c r="S171" s="370"/>
      <c r="T171" s="370"/>
      <c r="U171" s="370"/>
      <c r="V171" s="370"/>
      <c r="W171" s="370"/>
      <c r="X171" s="370"/>
      <c r="Y171" s="370"/>
      <c r="Z171" s="370"/>
      <c r="AA171" s="370"/>
      <c r="AB171" s="370"/>
      <c r="AC171" s="370"/>
      <c r="AD171" s="370"/>
      <c r="AE171" s="370"/>
      <c r="AF171" s="370"/>
      <c r="AG171" s="370"/>
      <c r="AH171" s="370"/>
      <c r="AI171" s="370"/>
      <c r="AJ171" s="370"/>
      <c r="AK171" s="370"/>
      <c r="AL171" s="370"/>
      <c r="AM171" s="370"/>
      <c r="AN171" s="370"/>
      <c r="AO171" s="370"/>
      <c r="AP171" s="370"/>
      <c r="AQ171" s="370"/>
      <c r="AR171" s="370"/>
      <c r="AS171" s="370"/>
      <c r="AT171" s="370"/>
      <c r="AU171" s="370"/>
      <c r="AV171" s="370"/>
      <c r="AW171" s="370"/>
      <c r="AX171" s="370"/>
      <c r="AY171" s="370"/>
      <c r="AZ171" s="370"/>
      <c r="BA171" s="370"/>
      <c r="BB171" s="370"/>
      <c r="BC171" s="370"/>
      <c r="BD171" s="370"/>
      <c r="BE171" s="370"/>
      <c r="BF171" s="370"/>
      <c r="BG171" s="370"/>
      <c r="BH171" s="370"/>
      <c r="BI171" s="370"/>
      <c r="BJ171" s="370"/>
      <c r="BK171" s="370"/>
      <c r="BL171" s="370"/>
      <c r="BM171" s="370"/>
      <c r="BN171" s="370"/>
      <c r="BO171" s="370"/>
      <c r="BP171" s="370"/>
      <c r="BQ171" s="370"/>
      <c r="BR171" s="370"/>
      <c r="BS171" s="370"/>
      <c r="BT171" s="370"/>
      <c r="BU171" s="370"/>
      <c r="BV171" s="370"/>
      <c r="BW171" s="370"/>
      <c r="BX171" s="370"/>
      <c r="BY171" s="370"/>
      <c r="BZ171" s="370"/>
      <c r="CA171" s="370"/>
      <c r="CB171" s="378"/>
      <c r="CC171" s="378"/>
      <c r="CD171" s="378"/>
      <c r="CE171" s="378"/>
      <c r="CF171" s="379"/>
    </row>
    <row r="172" spans="4:119" ht="8.1" customHeight="1" x14ac:dyDescent="0.15">
      <c r="D172" s="94"/>
      <c r="E172" s="385"/>
      <c r="F172" s="385"/>
      <c r="G172" s="386"/>
      <c r="H172" s="386"/>
      <c r="I172" s="386"/>
      <c r="J172" s="386"/>
      <c r="K172" s="386"/>
      <c r="L172" s="386"/>
      <c r="M172" s="386"/>
      <c r="N172" s="386"/>
      <c r="O172" s="386"/>
      <c r="P172" s="386"/>
      <c r="Q172" s="386"/>
      <c r="R172" s="386"/>
      <c r="S172" s="386"/>
      <c r="T172" s="386"/>
      <c r="U172" s="386"/>
      <c r="V172" s="386"/>
      <c r="W172" s="386"/>
      <c r="X172" s="371"/>
      <c r="Y172" s="371"/>
      <c r="Z172" s="371"/>
      <c r="AA172" s="371"/>
      <c r="AB172" s="371"/>
      <c r="AC172" s="371"/>
      <c r="AD172" s="371"/>
      <c r="AE172" s="371"/>
      <c r="AF172" s="371"/>
      <c r="AG172" s="371"/>
      <c r="AH172" s="371"/>
      <c r="AI172" s="371"/>
      <c r="AJ172" s="371"/>
      <c r="AK172" s="371"/>
      <c r="AL172" s="371"/>
      <c r="AM172" s="371"/>
      <c r="AN172" s="371"/>
      <c r="AO172" s="371"/>
      <c r="AP172" s="371"/>
      <c r="AQ172" s="371"/>
      <c r="AR172" s="371"/>
      <c r="AS172" s="371"/>
      <c r="AT172" s="371"/>
      <c r="AU172" s="371"/>
      <c r="AV172" s="371"/>
      <c r="AW172" s="371"/>
      <c r="AX172" s="371"/>
      <c r="AY172" s="371"/>
      <c r="AZ172" s="371"/>
      <c r="BA172" s="371"/>
      <c r="BB172" s="371"/>
      <c r="BC172" s="371"/>
      <c r="BD172" s="371"/>
      <c r="BE172" s="371"/>
      <c r="BF172" s="371"/>
      <c r="BG172" s="371"/>
      <c r="BH172" s="371"/>
      <c r="BI172" s="371"/>
      <c r="BJ172" s="371"/>
      <c r="BK172" s="371"/>
      <c r="BL172" s="371"/>
      <c r="BM172" s="371"/>
      <c r="BN172" s="371"/>
      <c r="BO172" s="371"/>
      <c r="BP172" s="371"/>
      <c r="BQ172" s="371"/>
      <c r="BR172" s="371"/>
      <c r="BS172" s="371"/>
      <c r="BT172" s="371"/>
      <c r="BU172" s="371"/>
      <c r="BV172" s="371"/>
      <c r="BW172" s="371"/>
      <c r="BX172" s="371"/>
      <c r="BY172" s="371"/>
      <c r="BZ172" s="371"/>
      <c r="CA172" s="371"/>
      <c r="CB172" s="380"/>
      <c r="CC172" s="380"/>
      <c r="CD172" s="380"/>
      <c r="CE172" s="380"/>
      <c r="CF172" s="381"/>
      <c r="DD172" s="21" t="s">
        <v>216</v>
      </c>
      <c r="DE172" s="17" t="s">
        <v>217</v>
      </c>
      <c r="DF172" s="17" t="s">
        <v>218</v>
      </c>
      <c r="DG172" s="17" t="s">
        <v>219</v>
      </c>
      <c r="DH172" s="17" t="s">
        <v>220</v>
      </c>
      <c r="DI172" s="17" t="s">
        <v>221</v>
      </c>
      <c r="DJ172" s="17" t="s">
        <v>222</v>
      </c>
      <c r="DK172" s="17" t="s">
        <v>223</v>
      </c>
      <c r="DL172" s="17" t="s">
        <v>224</v>
      </c>
      <c r="DM172" s="17" t="s">
        <v>225</v>
      </c>
      <c r="DN172" s="17" t="s">
        <v>226</v>
      </c>
      <c r="DO172" s="17" t="s">
        <v>268</v>
      </c>
    </row>
    <row r="173" spans="4:119" ht="8.1" customHeight="1" x14ac:dyDescent="0.15">
      <c r="D173" s="93"/>
      <c r="E173" s="391"/>
      <c r="F173" s="391"/>
      <c r="G173" s="392" t="str">
        <f>(IF(OR(E173="■番号■",E173=""),"",VLOOKUP(E173,DE173:DF181,2,FALSE)))</f>
        <v/>
      </c>
      <c r="H173" s="393"/>
      <c r="I173" s="393"/>
      <c r="J173" s="393"/>
      <c r="K173" s="393"/>
      <c r="L173" s="393"/>
      <c r="M173" s="393"/>
      <c r="N173" s="393"/>
      <c r="O173" s="393"/>
      <c r="P173" s="393"/>
      <c r="Q173" s="393"/>
      <c r="R173" s="393"/>
      <c r="S173" s="393"/>
      <c r="T173" s="393"/>
      <c r="U173" s="393"/>
      <c r="V173" s="393"/>
      <c r="W173" s="394"/>
      <c r="X173" s="406"/>
      <c r="Y173" s="407"/>
      <c r="Z173" s="407"/>
      <c r="AA173" s="407"/>
      <c r="AB173" s="407"/>
      <c r="AC173" s="407"/>
      <c r="AD173" s="407"/>
      <c r="AE173" s="407"/>
      <c r="AF173" s="407"/>
      <c r="AG173" s="407"/>
      <c r="AH173" s="407"/>
      <c r="AI173" s="407"/>
      <c r="AJ173" s="408"/>
      <c r="AK173" s="406"/>
      <c r="AL173" s="412"/>
      <c r="AM173" s="412"/>
      <c r="AN173" s="412"/>
      <c r="AO173" s="412"/>
      <c r="AP173" s="412"/>
      <c r="AQ173" s="412"/>
      <c r="AR173" s="412"/>
      <c r="AS173" s="412"/>
      <c r="AT173" s="412"/>
      <c r="AU173" s="412"/>
      <c r="AV173" s="412"/>
      <c r="AW173" s="412"/>
      <c r="AX173" s="412"/>
      <c r="AY173" s="412"/>
      <c r="AZ173" s="412"/>
      <c r="BA173" s="412"/>
      <c r="BB173" s="412"/>
      <c r="BC173" s="412"/>
      <c r="BD173" s="412"/>
      <c r="BE173" s="412"/>
      <c r="BF173" s="412"/>
      <c r="BG173" s="413"/>
      <c r="BH173" s="417"/>
      <c r="BI173" s="417"/>
      <c r="BJ173" s="417"/>
      <c r="BK173" s="417"/>
      <c r="BL173" s="417"/>
      <c r="BM173" s="417"/>
      <c r="BN173" s="417"/>
      <c r="BO173" s="417"/>
      <c r="BP173" s="417"/>
      <c r="BQ173" s="417"/>
      <c r="BR173" s="417"/>
      <c r="BS173" s="417"/>
      <c r="BT173" s="417"/>
      <c r="BU173" s="417"/>
      <c r="BV173" s="417"/>
      <c r="BW173" s="417"/>
      <c r="BX173" s="417"/>
      <c r="BY173" s="417"/>
      <c r="BZ173" s="417"/>
      <c r="CA173" s="417"/>
      <c r="CB173" s="419"/>
      <c r="CC173" s="419"/>
      <c r="CD173" s="419"/>
      <c r="CE173" s="419"/>
      <c r="CF173" s="419"/>
      <c r="DD173" s="427">
        <v>1</v>
      </c>
      <c r="DE173" s="34" t="s">
        <v>147</v>
      </c>
      <c r="DF173" s="35" t="s">
        <v>227</v>
      </c>
      <c r="DG173" s="36" t="s">
        <v>30</v>
      </c>
      <c r="DH173" s="23" t="s">
        <v>228</v>
      </c>
      <c r="DI173" s="24" t="s">
        <v>228</v>
      </c>
      <c r="DJ173" s="24" t="s">
        <v>228</v>
      </c>
      <c r="DK173" s="24" t="s">
        <v>228</v>
      </c>
      <c r="DL173" s="24" t="s">
        <v>228</v>
      </c>
      <c r="DM173" s="24" t="s">
        <v>228</v>
      </c>
      <c r="DN173" s="24" t="s">
        <v>228</v>
      </c>
      <c r="DO173" s="24" t="s">
        <v>228</v>
      </c>
    </row>
    <row r="174" spans="4:119" ht="8.1" customHeight="1" x14ac:dyDescent="0.15">
      <c r="E174" s="391"/>
      <c r="F174" s="391"/>
      <c r="G174" s="403"/>
      <c r="H174" s="404"/>
      <c r="I174" s="404"/>
      <c r="J174" s="404"/>
      <c r="K174" s="404"/>
      <c r="L174" s="404"/>
      <c r="M174" s="404"/>
      <c r="N174" s="404"/>
      <c r="O174" s="404"/>
      <c r="P174" s="404"/>
      <c r="Q174" s="404"/>
      <c r="R174" s="404"/>
      <c r="S174" s="404"/>
      <c r="T174" s="404"/>
      <c r="U174" s="404"/>
      <c r="V174" s="404"/>
      <c r="W174" s="405"/>
      <c r="X174" s="409"/>
      <c r="Y174" s="410"/>
      <c r="Z174" s="410"/>
      <c r="AA174" s="410"/>
      <c r="AB174" s="410"/>
      <c r="AC174" s="410"/>
      <c r="AD174" s="410"/>
      <c r="AE174" s="410"/>
      <c r="AF174" s="410"/>
      <c r="AG174" s="410"/>
      <c r="AH174" s="410"/>
      <c r="AI174" s="410"/>
      <c r="AJ174" s="411"/>
      <c r="AK174" s="414"/>
      <c r="AL174" s="415"/>
      <c r="AM174" s="415"/>
      <c r="AN174" s="415"/>
      <c r="AO174" s="415"/>
      <c r="AP174" s="415"/>
      <c r="AQ174" s="415"/>
      <c r="AR174" s="415"/>
      <c r="AS174" s="415"/>
      <c r="AT174" s="415"/>
      <c r="AU174" s="415"/>
      <c r="AV174" s="415"/>
      <c r="AW174" s="415"/>
      <c r="AX174" s="415"/>
      <c r="AY174" s="415"/>
      <c r="AZ174" s="415"/>
      <c r="BA174" s="415"/>
      <c r="BB174" s="415"/>
      <c r="BC174" s="415"/>
      <c r="BD174" s="415"/>
      <c r="BE174" s="415"/>
      <c r="BF174" s="415"/>
      <c r="BG174" s="416"/>
      <c r="BH174" s="418"/>
      <c r="BI174" s="418"/>
      <c r="BJ174" s="418"/>
      <c r="BK174" s="418"/>
      <c r="BL174" s="418"/>
      <c r="BM174" s="418"/>
      <c r="BN174" s="418"/>
      <c r="BO174" s="418"/>
      <c r="BP174" s="418"/>
      <c r="BQ174" s="418"/>
      <c r="BR174" s="418"/>
      <c r="BS174" s="418"/>
      <c r="BT174" s="418"/>
      <c r="BU174" s="418"/>
      <c r="BV174" s="418"/>
      <c r="BW174" s="418"/>
      <c r="BX174" s="418"/>
      <c r="BY174" s="418"/>
      <c r="BZ174" s="418"/>
      <c r="CA174" s="418"/>
      <c r="CB174" s="419"/>
      <c r="CC174" s="419"/>
      <c r="CD174" s="419"/>
      <c r="CE174" s="419"/>
      <c r="CF174" s="419"/>
      <c r="DD174" s="428"/>
      <c r="DE174" s="34" t="s">
        <v>229</v>
      </c>
      <c r="DF174" s="35" t="s">
        <v>230</v>
      </c>
      <c r="DG174" s="36" t="s">
        <v>30</v>
      </c>
      <c r="DH174" s="22" t="s">
        <v>267</v>
      </c>
      <c r="DI174" s="22" t="s">
        <v>191</v>
      </c>
      <c r="DJ174" s="22" t="s">
        <v>188</v>
      </c>
      <c r="DK174" s="25" t="s">
        <v>36</v>
      </c>
      <c r="DL174" s="22" t="s">
        <v>190</v>
      </c>
      <c r="DM174" s="22" t="s">
        <v>189</v>
      </c>
      <c r="DN174" s="22" t="s">
        <v>192</v>
      </c>
      <c r="DO174" s="22" t="s">
        <v>193</v>
      </c>
    </row>
    <row r="175" spans="4:119" ht="8.1" customHeight="1" x14ac:dyDescent="0.15">
      <c r="E175" s="391"/>
      <c r="F175" s="391"/>
      <c r="G175" s="392" t="str">
        <f>(IF(OR(E175="■番号■",E175=""),"",VLOOKUP(E175,DE173:DF181,2,FALSE)))</f>
        <v/>
      </c>
      <c r="H175" s="393"/>
      <c r="I175" s="393"/>
      <c r="J175" s="393"/>
      <c r="K175" s="393"/>
      <c r="L175" s="393"/>
      <c r="M175" s="393"/>
      <c r="N175" s="393"/>
      <c r="O175" s="393"/>
      <c r="P175" s="393"/>
      <c r="Q175" s="393"/>
      <c r="R175" s="393"/>
      <c r="S175" s="393"/>
      <c r="T175" s="393"/>
      <c r="U175" s="393"/>
      <c r="V175" s="393"/>
      <c r="W175" s="394"/>
      <c r="X175" s="406"/>
      <c r="Y175" s="407"/>
      <c r="Z175" s="407"/>
      <c r="AA175" s="407"/>
      <c r="AB175" s="407"/>
      <c r="AC175" s="407"/>
      <c r="AD175" s="407"/>
      <c r="AE175" s="407"/>
      <c r="AF175" s="407"/>
      <c r="AG175" s="407"/>
      <c r="AH175" s="407"/>
      <c r="AI175" s="407"/>
      <c r="AJ175" s="408"/>
      <c r="AK175" s="406"/>
      <c r="AL175" s="412"/>
      <c r="AM175" s="412"/>
      <c r="AN175" s="412"/>
      <c r="AO175" s="412"/>
      <c r="AP175" s="412"/>
      <c r="AQ175" s="412"/>
      <c r="AR175" s="412"/>
      <c r="AS175" s="412"/>
      <c r="AT175" s="412"/>
      <c r="AU175" s="412"/>
      <c r="AV175" s="412"/>
      <c r="AW175" s="412"/>
      <c r="AX175" s="412"/>
      <c r="AY175" s="412"/>
      <c r="AZ175" s="412"/>
      <c r="BA175" s="412"/>
      <c r="BB175" s="412"/>
      <c r="BC175" s="412"/>
      <c r="BD175" s="412"/>
      <c r="BE175" s="412"/>
      <c r="BF175" s="412"/>
      <c r="BG175" s="413"/>
      <c r="BH175" s="417"/>
      <c r="BI175" s="417"/>
      <c r="BJ175" s="417"/>
      <c r="BK175" s="417"/>
      <c r="BL175" s="417"/>
      <c r="BM175" s="417"/>
      <c r="BN175" s="417"/>
      <c r="BO175" s="417"/>
      <c r="BP175" s="417"/>
      <c r="BQ175" s="417"/>
      <c r="BR175" s="417"/>
      <c r="BS175" s="417"/>
      <c r="BT175" s="417"/>
      <c r="BU175" s="417"/>
      <c r="BV175" s="417"/>
      <c r="BW175" s="417"/>
      <c r="BX175" s="417"/>
      <c r="BY175" s="417"/>
      <c r="BZ175" s="417"/>
      <c r="CA175" s="417"/>
      <c r="CB175" s="419"/>
      <c r="CC175" s="419"/>
      <c r="CD175" s="419"/>
      <c r="CE175" s="419"/>
      <c r="CF175" s="419"/>
      <c r="DD175" s="427">
        <v>2</v>
      </c>
      <c r="DE175" s="34" t="s">
        <v>231</v>
      </c>
      <c r="DF175" s="35" t="s">
        <v>232</v>
      </c>
      <c r="DG175" s="36" t="s">
        <v>41</v>
      </c>
      <c r="DH175" s="25" t="s">
        <v>44</v>
      </c>
      <c r="DI175" s="24" t="s">
        <v>228</v>
      </c>
      <c r="DJ175" s="24" t="s">
        <v>228</v>
      </c>
      <c r="DK175" s="24" t="s">
        <v>228</v>
      </c>
      <c r="DL175" s="24" t="s">
        <v>228</v>
      </c>
      <c r="DM175" s="24" t="s">
        <v>228</v>
      </c>
      <c r="DN175" s="24" t="s">
        <v>228</v>
      </c>
      <c r="DO175" s="24" t="s">
        <v>228</v>
      </c>
    </row>
    <row r="176" spans="4:119" ht="8.1" customHeight="1" x14ac:dyDescent="0.15">
      <c r="E176" s="391"/>
      <c r="F176" s="391"/>
      <c r="G176" s="395"/>
      <c r="H176" s="396"/>
      <c r="I176" s="396"/>
      <c r="J176" s="396"/>
      <c r="K176" s="396"/>
      <c r="L176" s="396"/>
      <c r="M176" s="396"/>
      <c r="N176" s="396"/>
      <c r="O176" s="396"/>
      <c r="P176" s="396"/>
      <c r="Q176" s="396"/>
      <c r="R176" s="396"/>
      <c r="S176" s="396"/>
      <c r="T176" s="396"/>
      <c r="U176" s="396"/>
      <c r="V176" s="396"/>
      <c r="W176" s="397"/>
      <c r="X176" s="420"/>
      <c r="Y176" s="421"/>
      <c r="Z176" s="421"/>
      <c r="AA176" s="421"/>
      <c r="AB176" s="421"/>
      <c r="AC176" s="421"/>
      <c r="AD176" s="421"/>
      <c r="AE176" s="421"/>
      <c r="AF176" s="421"/>
      <c r="AG176" s="421"/>
      <c r="AH176" s="421"/>
      <c r="AI176" s="421"/>
      <c r="AJ176" s="422"/>
      <c r="AK176" s="423"/>
      <c r="AL176" s="424"/>
      <c r="AM176" s="424"/>
      <c r="AN176" s="424"/>
      <c r="AO176" s="424"/>
      <c r="AP176" s="424"/>
      <c r="AQ176" s="424"/>
      <c r="AR176" s="424"/>
      <c r="AS176" s="424"/>
      <c r="AT176" s="424"/>
      <c r="AU176" s="424"/>
      <c r="AV176" s="424"/>
      <c r="AW176" s="424"/>
      <c r="AX176" s="424"/>
      <c r="AY176" s="424"/>
      <c r="AZ176" s="424"/>
      <c r="BA176" s="424"/>
      <c r="BB176" s="424"/>
      <c r="BC176" s="424"/>
      <c r="BD176" s="424"/>
      <c r="BE176" s="424"/>
      <c r="BF176" s="424"/>
      <c r="BG176" s="425"/>
      <c r="BH176" s="426"/>
      <c r="BI176" s="426"/>
      <c r="BJ176" s="426"/>
      <c r="BK176" s="426"/>
      <c r="BL176" s="426"/>
      <c r="BM176" s="426"/>
      <c r="BN176" s="426"/>
      <c r="BO176" s="426"/>
      <c r="BP176" s="426"/>
      <c r="BQ176" s="426"/>
      <c r="BR176" s="426"/>
      <c r="BS176" s="426"/>
      <c r="BT176" s="426"/>
      <c r="BU176" s="426"/>
      <c r="BV176" s="426"/>
      <c r="BW176" s="426"/>
      <c r="BX176" s="426"/>
      <c r="BY176" s="426"/>
      <c r="BZ176" s="426"/>
      <c r="CA176" s="426"/>
      <c r="CB176" s="419"/>
      <c r="CC176" s="419"/>
      <c r="CD176" s="419"/>
      <c r="CE176" s="419"/>
      <c r="CF176" s="419"/>
      <c r="DD176" s="428"/>
      <c r="DE176" s="34" t="s">
        <v>233</v>
      </c>
      <c r="DF176" s="37" t="s">
        <v>234</v>
      </c>
      <c r="DG176" s="36" t="s">
        <v>41</v>
      </c>
      <c r="DH176" s="22" t="s">
        <v>48</v>
      </c>
      <c r="DI176" s="24" t="s">
        <v>228</v>
      </c>
      <c r="DJ176" s="24" t="s">
        <v>228</v>
      </c>
      <c r="DK176" s="24" t="s">
        <v>228</v>
      </c>
      <c r="DL176" s="24" t="s">
        <v>228</v>
      </c>
      <c r="DM176" s="24" t="s">
        <v>228</v>
      </c>
      <c r="DN176" s="24" t="s">
        <v>228</v>
      </c>
      <c r="DO176" s="24" t="s">
        <v>228</v>
      </c>
    </row>
    <row r="177" spans="5:119" ht="8.1" customHeight="1" x14ac:dyDescent="0.15">
      <c r="E177" s="391"/>
      <c r="F177" s="391"/>
      <c r="G177" s="392" t="str">
        <f>(IF(OR(E177="■番号■",E177=""),"",VLOOKUP(E177,DE173:DF181,2,FALSE)))</f>
        <v/>
      </c>
      <c r="H177" s="393"/>
      <c r="I177" s="393"/>
      <c r="J177" s="393"/>
      <c r="K177" s="393"/>
      <c r="L177" s="393"/>
      <c r="M177" s="393"/>
      <c r="N177" s="393"/>
      <c r="O177" s="393"/>
      <c r="P177" s="393"/>
      <c r="Q177" s="393"/>
      <c r="R177" s="393"/>
      <c r="S177" s="393"/>
      <c r="T177" s="393"/>
      <c r="U177" s="393"/>
      <c r="V177" s="393"/>
      <c r="W177" s="394"/>
      <c r="X177" s="406"/>
      <c r="Y177" s="407"/>
      <c r="Z177" s="407"/>
      <c r="AA177" s="407"/>
      <c r="AB177" s="407"/>
      <c r="AC177" s="407"/>
      <c r="AD177" s="407"/>
      <c r="AE177" s="407"/>
      <c r="AF177" s="407"/>
      <c r="AG177" s="407"/>
      <c r="AH177" s="407"/>
      <c r="AI177" s="407"/>
      <c r="AJ177" s="408"/>
      <c r="AK177" s="406"/>
      <c r="AL177" s="412"/>
      <c r="AM177" s="412"/>
      <c r="AN177" s="412"/>
      <c r="AO177" s="412"/>
      <c r="AP177" s="412"/>
      <c r="AQ177" s="412"/>
      <c r="AR177" s="412"/>
      <c r="AS177" s="412"/>
      <c r="AT177" s="412"/>
      <c r="AU177" s="412"/>
      <c r="AV177" s="412"/>
      <c r="AW177" s="412"/>
      <c r="AX177" s="412"/>
      <c r="AY177" s="412"/>
      <c r="AZ177" s="412"/>
      <c r="BA177" s="412"/>
      <c r="BB177" s="412"/>
      <c r="BC177" s="412"/>
      <c r="BD177" s="412"/>
      <c r="BE177" s="412"/>
      <c r="BF177" s="412"/>
      <c r="BG177" s="413"/>
      <c r="BH177" s="417"/>
      <c r="BI177" s="417"/>
      <c r="BJ177" s="417"/>
      <c r="BK177" s="417"/>
      <c r="BL177" s="417"/>
      <c r="BM177" s="417"/>
      <c r="BN177" s="417"/>
      <c r="BO177" s="417"/>
      <c r="BP177" s="417"/>
      <c r="BQ177" s="417"/>
      <c r="BR177" s="417"/>
      <c r="BS177" s="417"/>
      <c r="BT177" s="417"/>
      <c r="BU177" s="417"/>
      <c r="BV177" s="417"/>
      <c r="BW177" s="417"/>
      <c r="BX177" s="417"/>
      <c r="BY177" s="417"/>
      <c r="BZ177" s="417"/>
      <c r="CA177" s="417"/>
      <c r="CB177" s="419"/>
      <c r="CC177" s="419"/>
      <c r="CD177" s="419"/>
      <c r="CE177" s="419"/>
      <c r="CF177" s="419"/>
      <c r="CG177" s="55"/>
      <c r="CH177" s="55"/>
      <c r="CI177" s="55"/>
      <c r="CJ177" s="55"/>
      <c r="CK177" s="55"/>
      <c r="CL177" s="55"/>
      <c r="CM177" s="55"/>
      <c r="CN177" s="55"/>
      <c r="CO177" s="55"/>
      <c r="CP177" s="55"/>
      <c r="CQ177" s="55"/>
      <c r="CR177" s="55"/>
      <c r="CS177" s="55"/>
      <c r="CT177" s="55"/>
      <c r="CU177" s="55"/>
      <c r="CV177" s="55"/>
      <c r="DD177" s="427">
        <v>3</v>
      </c>
      <c r="DE177" s="34" t="s">
        <v>235</v>
      </c>
      <c r="DF177" s="37" t="s">
        <v>236</v>
      </c>
      <c r="DG177" s="38" t="s">
        <v>270</v>
      </c>
      <c r="DH177" s="24" t="s">
        <v>228</v>
      </c>
      <c r="DI177" s="24" t="s">
        <v>228</v>
      </c>
      <c r="DJ177" s="24" t="s">
        <v>228</v>
      </c>
      <c r="DK177" s="24" t="s">
        <v>228</v>
      </c>
      <c r="DL177" s="24" t="s">
        <v>228</v>
      </c>
      <c r="DM177" s="24" t="s">
        <v>228</v>
      </c>
      <c r="DN177" s="24" t="s">
        <v>228</v>
      </c>
      <c r="DO177" s="24" t="s">
        <v>228</v>
      </c>
    </row>
    <row r="178" spans="5:119" ht="8.1" customHeight="1" x14ac:dyDescent="0.15">
      <c r="E178" s="391"/>
      <c r="F178" s="391"/>
      <c r="G178" s="395"/>
      <c r="H178" s="396"/>
      <c r="I178" s="396"/>
      <c r="J178" s="396"/>
      <c r="K178" s="396"/>
      <c r="L178" s="396"/>
      <c r="M178" s="396"/>
      <c r="N178" s="396"/>
      <c r="O178" s="396"/>
      <c r="P178" s="396"/>
      <c r="Q178" s="396"/>
      <c r="R178" s="396"/>
      <c r="S178" s="396"/>
      <c r="T178" s="396"/>
      <c r="U178" s="396"/>
      <c r="V178" s="396"/>
      <c r="W178" s="397"/>
      <c r="X178" s="420"/>
      <c r="Y178" s="421"/>
      <c r="Z178" s="421"/>
      <c r="AA178" s="421"/>
      <c r="AB178" s="421"/>
      <c r="AC178" s="421"/>
      <c r="AD178" s="421"/>
      <c r="AE178" s="421"/>
      <c r="AF178" s="421"/>
      <c r="AG178" s="421"/>
      <c r="AH178" s="421"/>
      <c r="AI178" s="421"/>
      <c r="AJ178" s="422"/>
      <c r="AK178" s="423"/>
      <c r="AL178" s="424"/>
      <c r="AM178" s="424"/>
      <c r="AN178" s="424"/>
      <c r="AO178" s="424"/>
      <c r="AP178" s="424"/>
      <c r="AQ178" s="424"/>
      <c r="AR178" s="424"/>
      <c r="AS178" s="424"/>
      <c r="AT178" s="424"/>
      <c r="AU178" s="424"/>
      <c r="AV178" s="424"/>
      <c r="AW178" s="424"/>
      <c r="AX178" s="424"/>
      <c r="AY178" s="424"/>
      <c r="AZ178" s="424"/>
      <c r="BA178" s="424"/>
      <c r="BB178" s="424"/>
      <c r="BC178" s="424"/>
      <c r="BD178" s="424"/>
      <c r="BE178" s="424"/>
      <c r="BF178" s="424"/>
      <c r="BG178" s="425"/>
      <c r="BH178" s="426"/>
      <c r="BI178" s="426"/>
      <c r="BJ178" s="426"/>
      <c r="BK178" s="426"/>
      <c r="BL178" s="426"/>
      <c r="BM178" s="426"/>
      <c r="BN178" s="426"/>
      <c r="BO178" s="426"/>
      <c r="BP178" s="426"/>
      <c r="BQ178" s="426"/>
      <c r="BR178" s="426"/>
      <c r="BS178" s="426"/>
      <c r="BT178" s="426"/>
      <c r="BU178" s="426"/>
      <c r="BV178" s="426"/>
      <c r="BW178" s="426"/>
      <c r="BX178" s="426"/>
      <c r="BY178" s="426"/>
      <c r="BZ178" s="426"/>
      <c r="CA178" s="426"/>
      <c r="CB178" s="419"/>
      <c r="CC178" s="419"/>
      <c r="CD178" s="419"/>
      <c r="CE178" s="419"/>
      <c r="CF178" s="419"/>
      <c r="CG178" s="55"/>
      <c r="CH178" s="55"/>
      <c r="CI178" s="55"/>
      <c r="CJ178" s="55"/>
      <c r="CK178" s="55"/>
      <c r="CL178" s="55"/>
      <c r="CM178" s="55"/>
      <c r="CN178" s="55"/>
      <c r="CO178" s="55"/>
      <c r="CP178" s="55"/>
      <c r="CQ178" s="55"/>
      <c r="CR178" s="55"/>
      <c r="CS178" s="55"/>
      <c r="CT178" s="55"/>
      <c r="CU178" s="55"/>
      <c r="CV178" s="55"/>
      <c r="DD178" s="428"/>
      <c r="DE178" s="34" t="s">
        <v>237</v>
      </c>
      <c r="DF178" s="35" t="s">
        <v>269</v>
      </c>
      <c r="DG178" s="38" t="s">
        <v>48</v>
      </c>
      <c r="DH178" s="24" t="s">
        <v>228</v>
      </c>
      <c r="DI178" s="24" t="s">
        <v>228</v>
      </c>
      <c r="DJ178" s="24" t="s">
        <v>228</v>
      </c>
      <c r="DK178" s="24" t="s">
        <v>228</v>
      </c>
      <c r="DL178" s="24" t="s">
        <v>228</v>
      </c>
      <c r="DM178" s="24" t="s">
        <v>228</v>
      </c>
      <c r="DN178" s="24" t="s">
        <v>228</v>
      </c>
      <c r="DO178" s="24" t="s">
        <v>228</v>
      </c>
    </row>
    <row r="179" spans="5:119" ht="8.1" customHeight="1" x14ac:dyDescent="0.15">
      <c r="E179" s="391"/>
      <c r="F179" s="391"/>
      <c r="G179" s="392" t="str">
        <f>(IF(OR(E179="■番号■",E179=""),"",VLOOKUP(E179,DE173:DF181,2,FALSE)))</f>
        <v/>
      </c>
      <c r="H179" s="393"/>
      <c r="I179" s="393"/>
      <c r="J179" s="393"/>
      <c r="K179" s="393"/>
      <c r="L179" s="393"/>
      <c r="M179" s="393"/>
      <c r="N179" s="393"/>
      <c r="O179" s="393"/>
      <c r="P179" s="393"/>
      <c r="Q179" s="393"/>
      <c r="R179" s="393"/>
      <c r="S179" s="393"/>
      <c r="T179" s="393"/>
      <c r="U179" s="393"/>
      <c r="V179" s="393"/>
      <c r="W179" s="394"/>
      <c r="X179" s="406"/>
      <c r="Y179" s="407"/>
      <c r="Z179" s="407"/>
      <c r="AA179" s="407"/>
      <c r="AB179" s="407"/>
      <c r="AC179" s="407"/>
      <c r="AD179" s="407"/>
      <c r="AE179" s="407"/>
      <c r="AF179" s="407"/>
      <c r="AG179" s="407"/>
      <c r="AH179" s="407"/>
      <c r="AI179" s="407"/>
      <c r="AJ179" s="408"/>
      <c r="AK179" s="406"/>
      <c r="AL179" s="412"/>
      <c r="AM179" s="412"/>
      <c r="AN179" s="412"/>
      <c r="AO179" s="412"/>
      <c r="AP179" s="412"/>
      <c r="AQ179" s="412"/>
      <c r="AR179" s="412"/>
      <c r="AS179" s="412"/>
      <c r="AT179" s="412"/>
      <c r="AU179" s="412"/>
      <c r="AV179" s="412"/>
      <c r="AW179" s="412"/>
      <c r="AX179" s="412"/>
      <c r="AY179" s="412"/>
      <c r="AZ179" s="412"/>
      <c r="BA179" s="412"/>
      <c r="BB179" s="412"/>
      <c r="BC179" s="412"/>
      <c r="BD179" s="412"/>
      <c r="BE179" s="412"/>
      <c r="BF179" s="412"/>
      <c r="BG179" s="413"/>
      <c r="BH179" s="417"/>
      <c r="BI179" s="417"/>
      <c r="BJ179" s="417"/>
      <c r="BK179" s="417"/>
      <c r="BL179" s="417"/>
      <c r="BM179" s="417"/>
      <c r="BN179" s="417"/>
      <c r="BO179" s="417"/>
      <c r="BP179" s="417"/>
      <c r="BQ179" s="417"/>
      <c r="BR179" s="417"/>
      <c r="BS179" s="417"/>
      <c r="BT179" s="417"/>
      <c r="BU179" s="417"/>
      <c r="BV179" s="417"/>
      <c r="BW179" s="417"/>
      <c r="BX179" s="417"/>
      <c r="BY179" s="417"/>
      <c r="BZ179" s="417"/>
      <c r="CA179" s="417"/>
      <c r="CB179" s="419"/>
      <c r="CC179" s="419"/>
      <c r="CD179" s="419"/>
      <c r="CE179" s="419"/>
      <c r="CF179" s="419"/>
      <c r="CG179" s="55"/>
      <c r="CH179" s="55"/>
      <c r="CI179" s="55"/>
      <c r="CJ179" s="55"/>
      <c r="CK179" s="55"/>
      <c r="CL179" s="55"/>
      <c r="CM179" s="55"/>
      <c r="CN179" s="55"/>
      <c r="CO179" s="55"/>
      <c r="CP179" s="55"/>
      <c r="CQ179" s="55"/>
      <c r="CR179" s="55"/>
      <c r="CS179" s="55"/>
      <c r="CT179" s="55"/>
      <c r="CU179" s="55"/>
      <c r="CV179" s="55"/>
      <c r="DD179" s="427">
        <v>4</v>
      </c>
      <c r="DE179" s="34" t="s">
        <v>238</v>
      </c>
      <c r="DF179" s="35" t="s">
        <v>239</v>
      </c>
      <c r="DG179" s="39" t="s">
        <v>201</v>
      </c>
      <c r="DH179" s="26" t="s">
        <v>178</v>
      </c>
      <c r="DI179" s="24" t="s">
        <v>228</v>
      </c>
      <c r="DJ179" s="24" t="s">
        <v>228</v>
      </c>
      <c r="DK179" s="24" t="s">
        <v>228</v>
      </c>
      <c r="DL179" s="24" t="s">
        <v>228</v>
      </c>
      <c r="DM179" s="24" t="s">
        <v>228</v>
      </c>
      <c r="DN179" s="24" t="s">
        <v>228</v>
      </c>
      <c r="DO179" s="24" t="s">
        <v>228</v>
      </c>
    </row>
    <row r="180" spans="5:119" ht="8.1" customHeight="1" x14ac:dyDescent="0.15">
      <c r="E180" s="391"/>
      <c r="F180" s="391"/>
      <c r="G180" s="395"/>
      <c r="H180" s="396"/>
      <c r="I180" s="396"/>
      <c r="J180" s="396"/>
      <c r="K180" s="396"/>
      <c r="L180" s="396"/>
      <c r="M180" s="396"/>
      <c r="N180" s="396"/>
      <c r="O180" s="396"/>
      <c r="P180" s="396"/>
      <c r="Q180" s="396"/>
      <c r="R180" s="396"/>
      <c r="S180" s="396"/>
      <c r="T180" s="396"/>
      <c r="U180" s="396"/>
      <c r="V180" s="396"/>
      <c r="W180" s="397"/>
      <c r="X180" s="420"/>
      <c r="Y180" s="421"/>
      <c r="Z180" s="421"/>
      <c r="AA180" s="421"/>
      <c r="AB180" s="421"/>
      <c r="AC180" s="421"/>
      <c r="AD180" s="421"/>
      <c r="AE180" s="421"/>
      <c r="AF180" s="421"/>
      <c r="AG180" s="421"/>
      <c r="AH180" s="421"/>
      <c r="AI180" s="421"/>
      <c r="AJ180" s="422"/>
      <c r="AK180" s="423"/>
      <c r="AL180" s="424"/>
      <c r="AM180" s="424"/>
      <c r="AN180" s="424"/>
      <c r="AO180" s="424"/>
      <c r="AP180" s="424"/>
      <c r="AQ180" s="424"/>
      <c r="AR180" s="424"/>
      <c r="AS180" s="424"/>
      <c r="AT180" s="424"/>
      <c r="AU180" s="424"/>
      <c r="AV180" s="424"/>
      <c r="AW180" s="424"/>
      <c r="AX180" s="424"/>
      <c r="AY180" s="424"/>
      <c r="AZ180" s="424"/>
      <c r="BA180" s="424"/>
      <c r="BB180" s="424"/>
      <c r="BC180" s="424"/>
      <c r="BD180" s="424"/>
      <c r="BE180" s="424"/>
      <c r="BF180" s="424"/>
      <c r="BG180" s="425"/>
      <c r="BH180" s="426"/>
      <c r="BI180" s="426"/>
      <c r="BJ180" s="426"/>
      <c r="BK180" s="426"/>
      <c r="BL180" s="426"/>
      <c r="BM180" s="426"/>
      <c r="BN180" s="426"/>
      <c r="BO180" s="426"/>
      <c r="BP180" s="426"/>
      <c r="BQ180" s="426"/>
      <c r="BR180" s="426"/>
      <c r="BS180" s="426"/>
      <c r="BT180" s="426"/>
      <c r="BU180" s="426"/>
      <c r="BV180" s="426"/>
      <c r="BW180" s="426"/>
      <c r="BX180" s="426"/>
      <c r="BY180" s="426"/>
      <c r="BZ180" s="426"/>
      <c r="CA180" s="426"/>
      <c r="CB180" s="419"/>
      <c r="CC180" s="419"/>
      <c r="CD180" s="419"/>
      <c r="CE180" s="419"/>
      <c r="CF180" s="419"/>
      <c r="CG180" s="55"/>
      <c r="CH180" s="55"/>
      <c r="CI180" s="55"/>
      <c r="CJ180" s="55"/>
      <c r="CK180" s="55"/>
      <c r="CL180" s="55"/>
      <c r="CM180" s="55"/>
      <c r="CN180" s="55"/>
      <c r="CO180" s="55"/>
      <c r="CP180" s="55"/>
      <c r="CQ180" s="55"/>
      <c r="CR180" s="55"/>
      <c r="CS180" s="55"/>
      <c r="CT180" s="55"/>
      <c r="CU180" s="55"/>
      <c r="CV180" s="55"/>
      <c r="DD180" s="428"/>
      <c r="DE180" s="34" t="s">
        <v>240</v>
      </c>
      <c r="DF180" s="35" t="s">
        <v>271</v>
      </c>
      <c r="DG180" s="36" t="s">
        <v>60</v>
      </c>
      <c r="DH180" s="22" t="s">
        <v>63</v>
      </c>
      <c r="DI180" s="24" t="s">
        <v>228</v>
      </c>
      <c r="DJ180" s="24" t="s">
        <v>228</v>
      </c>
      <c r="DK180" s="24" t="s">
        <v>228</v>
      </c>
      <c r="DL180" s="24" t="s">
        <v>228</v>
      </c>
      <c r="DM180" s="24" t="s">
        <v>228</v>
      </c>
      <c r="DN180" s="24" t="s">
        <v>228</v>
      </c>
      <c r="DO180" s="24" t="s">
        <v>228</v>
      </c>
    </row>
    <row r="181" spans="5:119" ht="8.1" customHeight="1" x14ac:dyDescent="0.15">
      <c r="E181" s="391"/>
      <c r="F181" s="391"/>
      <c r="G181" s="392" t="str">
        <f>(IF(OR(E181="■番号■",E181=""),"",VLOOKUP(E181,DE173:DF181,2,FALSE)))</f>
        <v/>
      </c>
      <c r="H181" s="393"/>
      <c r="I181" s="393"/>
      <c r="J181" s="393"/>
      <c r="K181" s="393"/>
      <c r="L181" s="393"/>
      <c r="M181" s="393"/>
      <c r="N181" s="393"/>
      <c r="O181" s="393"/>
      <c r="P181" s="393"/>
      <c r="Q181" s="393"/>
      <c r="R181" s="393"/>
      <c r="S181" s="393"/>
      <c r="T181" s="393"/>
      <c r="U181" s="393"/>
      <c r="V181" s="393"/>
      <c r="W181" s="394"/>
      <c r="X181" s="406"/>
      <c r="Y181" s="407"/>
      <c r="Z181" s="407"/>
      <c r="AA181" s="407"/>
      <c r="AB181" s="407"/>
      <c r="AC181" s="407"/>
      <c r="AD181" s="407"/>
      <c r="AE181" s="407"/>
      <c r="AF181" s="407"/>
      <c r="AG181" s="407"/>
      <c r="AH181" s="407"/>
      <c r="AI181" s="407"/>
      <c r="AJ181" s="408"/>
      <c r="AK181" s="406"/>
      <c r="AL181" s="412"/>
      <c r="AM181" s="412"/>
      <c r="AN181" s="412"/>
      <c r="AO181" s="412"/>
      <c r="AP181" s="412"/>
      <c r="AQ181" s="412"/>
      <c r="AR181" s="412"/>
      <c r="AS181" s="412"/>
      <c r="AT181" s="412"/>
      <c r="AU181" s="412"/>
      <c r="AV181" s="412"/>
      <c r="AW181" s="412"/>
      <c r="AX181" s="412"/>
      <c r="AY181" s="412"/>
      <c r="AZ181" s="412"/>
      <c r="BA181" s="412"/>
      <c r="BB181" s="412"/>
      <c r="BC181" s="412"/>
      <c r="BD181" s="412"/>
      <c r="BE181" s="412"/>
      <c r="BF181" s="412"/>
      <c r="BG181" s="413"/>
      <c r="BH181" s="417"/>
      <c r="BI181" s="417"/>
      <c r="BJ181" s="417"/>
      <c r="BK181" s="417"/>
      <c r="BL181" s="417"/>
      <c r="BM181" s="417"/>
      <c r="BN181" s="417"/>
      <c r="BO181" s="417"/>
      <c r="BP181" s="417"/>
      <c r="BQ181" s="417"/>
      <c r="BR181" s="417"/>
      <c r="BS181" s="417"/>
      <c r="BT181" s="417"/>
      <c r="BU181" s="417"/>
      <c r="BV181" s="417"/>
      <c r="BW181" s="417"/>
      <c r="BX181" s="417"/>
      <c r="BY181" s="417"/>
      <c r="BZ181" s="417"/>
      <c r="CA181" s="417"/>
      <c r="CB181" s="419"/>
      <c r="CC181" s="419"/>
      <c r="CD181" s="419"/>
      <c r="CE181" s="419"/>
      <c r="CF181" s="419"/>
      <c r="CG181" s="55"/>
      <c r="CH181" s="55"/>
      <c r="CI181" s="55"/>
      <c r="CJ181" s="55"/>
      <c r="CK181" s="55"/>
      <c r="CL181" s="55"/>
      <c r="CM181" s="55"/>
      <c r="CN181" s="55"/>
      <c r="CO181" s="55"/>
      <c r="CP181" s="55"/>
      <c r="CQ181" s="55"/>
      <c r="CR181" s="55"/>
      <c r="CS181" s="55"/>
      <c r="CT181" s="55"/>
      <c r="CU181" s="55"/>
      <c r="CV181" s="55"/>
      <c r="DD181" s="427">
        <v>5</v>
      </c>
      <c r="DE181" s="34" t="s">
        <v>241</v>
      </c>
      <c r="DF181" s="35" t="s">
        <v>242</v>
      </c>
      <c r="DG181" s="36" t="s">
        <v>41</v>
      </c>
      <c r="DH181" s="24" t="s">
        <v>228</v>
      </c>
      <c r="DI181" s="24" t="s">
        <v>228</v>
      </c>
      <c r="DJ181" s="24" t="s">
        <v>228</v>
      </c>
      <c r="DK181" s="24" t="s">
        <v>228</v>
      </c>
      <c r="DL181" s="24" t="s">
        <v>228</v>
      </c>
      <c r="DM181" s="24" t="s">
        <v>228</v>
      </c>
      <c r="DN181" s="24" t="s">
        <v>228</v>
      </c>
      <c r="DO181" s="24" t="s">
        <v>228</v>
      </c>
    </row>
    <row r="182" spans="5:119" ht="8.1" customHeight="1" x14ac:dyDescent="0.15">
      <c r="E182" s="391"/>
      <c r="F182" s="391"/>
      <c r="G182" s="395"/>
      <c r="H182" s="396"/>
      <c r="I182" s="396"/>
      <c r="J182" s="396"/>
      <c r="K182" s="396"/>
      <c r="L182" s="396"/>
      <c r="M182" s="396"/>
      <c r="N182" s="396"/>
      <c r="O182" s="396"/>
      <c r="P182" s="396"/>
      <c r="Q182" s="396"/>
      <c r="R182" s="396"/>
      <c r="S182" s="396"/>
      <c r="T182" s="396"/>
      <c r="U182" s="396"/>
      <c r="V182" s="396"/>
      <c r="W182" s="397"/>
      <c r="X182" s="420"/>
      <c r="Y182" s="421"/>
      <c r="Z182" s="421"/>
      <c r="AA182" s="421"/>
      <c r="AB182" s="421"/>
      <c r="AC182" s="421"/>
      <c r="AD182" s="421"/>
      <c r="AE182" s="421"/>
      <c r="AF182" s="421"/>
      <c r="AG182" s="421"/>
      <c r="AH182" s="421"/>
      <c r="AI182" s="421"/>
      <c r="AJ182" s="422"/>
      <c r="AK182" s="423"/>
      <c r="AL182" s="424"/>
      <c r="AM182" s="424"/>
      <c r="AN182" s="424"/>
      <c r="AO182" s="424"/>
      <c r="AP182" s="424"/>
      <c r="AQ182" s="424"/>
      <c r="AR182" s="424"/>
      <c r="AS182" s="424"/>
      <c r="AT182" s="424"/>
      <c r="AU182" s="424"/>
      <c r="AV182" s="424"/>
      <c r="AW182" s="424"/>
      <c r="AX182" s="424"/>
      <c r="AY182" s="424"/>
      <c r="AZ182" s="424"/>
      <c r="BA182" s="424"/>
      <c r="BB182" s="424"/>
      <c r="BC182" s="424"/>
      <c r="BD182" s="424"/>
      <c r="BE182" s="424"/>
      <c r="BF182" s="424"/>
      <c r="BG182" s="425"/>
      <c r="BH182" s="426"/>
      <c r="BI182" s="426"/>
      <c r="BJ182" s="426"/>
      <c r="BK182" s="426"/>
      <c r="BL182" s="426"/>
      <c r="BM182" s="426"/>
      <c r="BN182" s="426"/>
      <c r="BO182" s="426"/>
      <c r="BP182" s="426"/>
      <c r="BQ182" s="426"/>
      <c r="BR182" s="426"/>
      <c r="BS182" s="426"/>
      <c r="BT182" s="426"/>
      <c r="BU182" s="426"/>
      <c r="BV182" s="426"/>
      <c r="BW182" s="426"/>
      <c r="BX182" s="426"/>
      <c r="BY182" s="426"/>
      <c r="BZ182" s="426"/>
      <c r="CA182" s="426"/>
      <c r="CB182" s="419"/>
      <c r="CC182" s="419"/>
      <c r="CD182" s="419"/>
      <c r="CE182" s="419"/>
      <c r="CF182" s="419"/>
      <c r="DD182" s="428"/>
      <c r="DE182" s="34"/>
      <c r="DF182" s="35"/>
      <c r="DG182" s="36"/>
      <c r="DH182" s="24"/>
      <c r="DI182" s="24"/>
      <c r="DJ182" s="24"/>
      <c r="DK182" s="24"/>
      <c r="DL182" s="24"/>
      <c r="DM182" s="24"/>
      <c r="DN182" s="24"/>
      <c r="DO182" s="24"/>
    </row>
    <row r="183" spans="5:119" ht="8.1" customHeight="1" x14ac:dyDescent="0.1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DD183" s="3"/>
      <c r="DE183" s="3"/>
      <c r="DF183" s="27" t="s">
        <v>243</v>
      </c>
      <c r="DG183" s="27" t="s">
        <v>244</v>
      </c>
      <c r="DH183" s="27" t="s">
        <v>245</v>
      </c>
      <c r="DI183" s="27" t="s">
        <v>246</v>
      </c>
      <c r="DJ183" s="27" t="s">
        <v>247</v>
      </c>
      <c r="DK183" s="3"/>
      <c r="DL183" s="3"/>
      <c r="DM183" s="28"/>
      <c r="DN183" s="28"/>
      <c r="DO183" s="28"/>
    </row>
    <row r="184" spans="5:119" ht="8.1" customHeight="1" x14ac:dyDescent="0.15">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DD184" s="3"/>
      <c r="DE184" s="3"/>
      <c r="DF184" s="29" t="str">
        <f>IFERROR(IF(VLOOKUP(E173,DE173:DO182,3,0)="なし","",VLOOKUP(E173,DE173:DO182,3,0)),"")</f>
        <v/>
      </c>
      <c r="DG184" s="29" t="str">
        <f>IFERROR(IF(VLOOKUP(E175,DE173:DO182,3,0)="なし","",VLOOKUP(E175,DE173:DO182,3,0)),"")</f>
        <v/>
      </c>
      <c r="DH184" s="29" t="str">
        <f>IFERROR(IF(VLOOKUP(E177,DE173:DO182,3,0)="なし","",VLOOKUP(E177,DE173:DO182,3,0)),"")</f>
        <v/>
      </c>
      <c r="DI184" s="29" t="str">
        <f>IFERROR(IF(VLOOKUP(E179,DE173:DO182,3,0)="なし","",VLOOKUP(E179,DE173:DO182,3,0)),"")</f>
        <v/>
      </c>
      <c r="DJ184" s="29" t="str">
        <f>IFERROR(IF(VLOOKUP(E181,DE173:DO182,3,0)="なし","",VLOOKUP(E181,DE173:DO182,3,0)),"")</f>
        <v/>
      </c>
      <c r="DK184" s="3"/>
      <c r="DL184" s="3"/>
      <c r="DM184" s="28"/>
      <c r="DN184" s="28"/>
      <c r="DO184" s="28"/>
    </row>
    <row r="185" spans="5:119" ht="8.1" customHeight="1" x14ac:dyDescent="0.15">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DD185" s="30"/>
      <c r="DE185" s="3"/>
      <c r="DF185" s="29" t="str">
        <f>IFERROR(IF(VLOOKUP(E173,DE173:DO182,4,0)="なし","",VLOOKUP(E173,DE173:DO182,4,0)),"")</f>
        <v/>
      </c>
      <c r="DG185" s="29" t="str">
        <f>IFERROR(IF(VLOOKUP(E175,DE173:DO182,4,0)="なし","",VLOOKUP(E175,DE173:DO182,4,0)),"")</f>
        <v/>
      </c>
      <c r="DH185" s="29" t="str">
        <f>IFERROR(IF(VLOOKUP(E177,DE173:DO182,4,0)="なし","",VLOOKUP(E177,DE173:DO182,4,0)),"")</f>
        <v/>
      </c>
      <c r="DI185" s="29" t="str">
        <f>IFERROR(IF(VLOOKUP(E179,DE173:DO182,4,0)="なし","",VLOOKUP(E179,DE173:DO182,4,0)),"")</f>
        <v/>
      </c>
      <c r="DJ185" s="29" t="str">
        <f>IFERROR(IF(VLOOKUP(E181,DE173:DO182,4,0)="なし","",VLOOKUP(E181,DE173:DO182,4,0)),"")</f>
        <v/>
      </c>
      <c r="DK185" s="3"/>
      <c r="DL185" s="3"/>
      <c r="DM185" s="28"/>
      <c r="DN185" s="28"/>
      <c r="DO185" s="28"/>
    </row>
    <row r="186" spans="5:119" ht="8.1" customHeight="1" x14ac:dyDescent="0.15">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DD186" s="30"/>
      <c r="DE186" s="3"/>
      <c r="DF186" s="29" t="str">
        <f>IFERROR(IF(VLOOKUP(E173,DE173:DO182,5,0)="なし","",VLOOKUP(E173,DE173:DO182,5,0)),"")</f>
        <v/>
      </c>
      <c r="DG186" s="29" t="str">
        <f>IFERROR(IF(VLOOKUP(E175,DE173:DO182,5,0)="なし","",VLOOKUP(E175,DE173:DO182,5,0)),"")</f>
        <v/>
      </c>
      <c r="DH186" s="29" t="str">
        <f>IFERROR(IF(VLOOKUP(E177,DE173:DO182,5,0)="なし","",VLOOKUP(E177,DE173:DO182,5,0)),"")</f>
        <v/>
      </c>
      <c r="DI186" s="29" t="str">
        <f>IFERROR(IF(VLOOKUP(E179,DE173:DO182,5,0)="なし","",VLOOKUP(E179,DE173:DO182,5,0)),"")</f>
        <v/>
      </c>
      <c r="DJ186" s="29" t="str">
        <f>IFERROR(IF(VLOOKUP(E181,DE173:DO182,5,0)="なし","",VLOOKUP(E181,DE173:DO182,5,0)),"")</f>
        <v/>
      </c>
      <c r="DK186" s="3"/>
      <c r="DL186" s="3"/>
      <c r="DM186" s="28"/>
      <c r="DN186" s="28"/>
      <c r="DO186" s="28"/>
    </row>
    <row r="187" spans="5:119" ht="8.1" customHeight="1" x14ac:dyDescent="0.15">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DD187" s="30"/>
      <c r="DE187" s="3"/>
      <c r="DF187" s="29" t="str">
        <f>IFERROR(IF(VLOOKUP(E173,DE173:DO182,6,0)="なし","",VLOOKUP(E173,DE173:DO182,6,0)),"")</f>
        <v/>
      </c>
      <c r="DG187" s="29" t="str">
        <f>IFERROR(IF(VLOOKUP(E175,DE173:DO182,6,0)="なし","",VLOOKUP(E175,DE173:DO182,6,0)),"")</f>
        <v/>
      </c>
      <c r="DH187" s="29" t="str">
        <f>IFERROR(IF(VLOOKUP(E177,DE173:DO182,6,0)="なし","",VLOOKUP(E177,DE173:DO182,6,0)),"")</f>
        <v/>
      </c>
      <c r="DI187" s="29" t="str">
        <f>IFERROR(IF(VLOOKUP(E179,DE173:DO182,6,0)="なし","",VLOOKUP(E179,DE173:DO182,6,0)),"")</f>
        <v/>
      </c>
      <c r="DJ187" s="29" t="str">
        <f>IFERROR(IF(VLOOKUP(E181,DE173:DO182,6,0)="なし","",VLOOKUP(E181,DE173:DO182,6,0)),"")</f>
        <v/>
      </c>
      <c r="DK187" s="3"/>
      <c r="DL187" s="3"/>
      <c r="DM187" s="28"/>
      <c r="DN187" s="28"/>
      <c r="DO187" s="28"/>
    </row>
    <row r="188" spans="5:119" ht="8.1" customHeight="1" x14ac:dyDescent="0.15">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DD188" s="30"/>
      <c r="DE188" s="3"/>
      <c r="DF188" s="29" t="str">
        <f>IFERROR(IF(VLOOKUP(E173,DE173:DO182,7,0)="なし","",VLOOKUP(E173,DE173:DO182,7,0)),"")</f>
        <v/>
      </c>
      <c r="DG188" s="29" t="str">
        <f>IFERROR(IF(VLOOKUP(E175,DE173:DO182,7,0)="なし","",VLOOKUP(E175,DE173:DO182,7,0)),"")</f>
        <v/>
      </c>
      <c r="DH188" s="29" t="str">
        <f>IFERROR(IF(VLOOKUP(E177,DE173:DO182,7,0)="なし","",VLOOKUP(E177,DE173:DO182,7,0)),"")</f>
        <v/>
      </c>
      <c r="DI188" s="29" t="str">
        <f>IFERROR(IF(VLOOKUP(E179,DE173:DO182,7,0)="なし","",VLOOKUP(E179,DE173:DO182,7,0)),"")</f>
        <v/>
      </c>
      <c r="DJ188" s="29" t="str">
        <f>IFERROR(IF(VLOOKUP(E181,DE173:DO182,7,0)="なし","",VLOOKUP(E181,DE173:DO182,7,0)),"")</f>
        <v/>
      </c>
      <c r="DK188" s="3"/>
      <c r="DL188" s="3"/>
      <c r="DM188" s="28"/>
      <c r="DN188" s="28"/>
      <c r="DO188" s="28"/>
    </row>
    <row r="189" spans="5:119" ht="8.1" customHeight="1" x14ac:dyDescent="0.15">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DD189" s="30"/>
      <c r="DE189" s="3"/>
      <c r="DF189" s="29" t="str">
        <f>IFERROR(IF(VLOOKUP(E173,DE173:DO182,8,0)="なし","",VLOOKUP(E173,DE173:DO182,8,0)),"")</f>
        <v/>
      </c>
      <c r="DG189" s="29" t="str">
        <f>IFERROR(IF(VLOOKUP(E175,DE173:DO182,8,0)="なし","",VLOOKUP(E175,DE173:DO182,8,0)),"")</f>
        <v/>
      </c>
      <c r="DH189" s="29" t="str">
        <f>IFERROR(IF(VLOOKUP(E177,DE173:DO182,8,0)="なし","",VLOOKUP(E177,DE173:DO182,8,0)),"")</f>
        <v/>
      </c>
      <c r="DI189" s="29" t="str">
        <f>IFERROR(IF(VLOOKUP(E179,DE173:DO182,8,0)="なし","",VLOOKUP(E179,DE173:DO182,8,0)),"")</f>
        <v/>
      </c>
      <c r="DJ189" s="29" t="str">
        <f>IFERROR(IF(VLOOKUP(E181,DE173:DO182,8,0)="なし","",VLOOKUP(E181,DE173:DO182,8,0)),"")</f>
        <v/>
      </c>
      <c r="DK189" s="3"/>
      <c r="DL189" s="3"/>
      <c r="DM189" s="28"/>
      <c r="DN189" s="28"/>
      <c r="DO189" s="28"/>
    </row>
    <row r="190" spans="5:119" ht="8.1" customHeight="1" x14ac:dyDescent="0.15">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DD190" s="3"/>
      <c r="DE190" s="3"/>
      <c r="DF190" s="29" t="str">
        <f>IFERROR(IF(VLOOKUP(E173,DE173:DO182,9,0)="なし","",VLOOKUP(E173,DE173:DO182,9,0)),"")</f>
        <v/>
      </c>
      <c r="DG190" s="29" t="str">
        <f>IFERROR(IF(VLOOKUP(E175,DE173:DO182,9,0)="なし","",VLOOKUP(E175,DE173:DO182,9,0)),"")</f>
        <v/>
      </c>
      <c r="DH190" s="29" t="str">
        <f>IFERROR(IF(VLOOKUP(E177,DE173:DO182,9,0)="なし","",VLOOKUP(E177,DE173:DO182,9,0)),"")</f>
        <v/>
      </c>
      <c r="DI190" s="29" t="str">
        <f>IFERROR(IF(VLOOKUP(E179,DE173:DO182,9,0)="なし","",VLOOKUP(E179,DE173:DO182,9,0)),"")</f>
        <v/>
      </c>
      <c r="DJ190" s="29" t="str">
        <f>IFERROR(IF(VLOOKUP(E181,DE173:DO182,9,0)="なし","",VLOOKUP(E181,DE173:DO182,9,0)),"")</f>
        <v/>
      </c>
      <c r="DK190" s="3"/>
      <c r="DL190" s="3"/>
      <c r="DM190" s="28"/>
      <c r="DN190" s="28"/>
      <c r="DO190" s="28"/>
    </row>
    <row r="191" spans="5:119" ht="8.1" customHeight="1" x14ac:dyDescent="0.15">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DD191" s="3"/>
      <c r="DE191" s="3"/>
      <c r="DF191" s="29" t="str">
        <f>IFERROR(IF(VLOOKUP(E173,DE173:DO182,10,0)="なし","",VLOOKUP(E173,DE173:DO182,10,0)),"")</f>
        <v/>
      </c>
      <c r="DG191" s="29" t="str">
        <f>IFERROR(IF(VLOOKUP(E175,DE173:DO182,10,0)="なし","",VLOOKUP(E175,DE173:DO182,10,0)),"")</f>
        <v/>
      </c>
      <c r="DH191" s="29" t="str">
        <f>IFERROR(IF(VLOOKUP(E177,DE173:DO182,10,0)="なし","",VLOOKUP(E177,DE173:DO182,10,0)),"")</f>
        <v/>
      </c>
      <c r="DI191" s="29" t="str">
        <f>IFERROR(IF(VLOOKUP(E179,DE173:DO182,10,0)="なし","",VLOOKUP(E179,DE173:DO182,10,0)),"")</f>
        <v/>
      </c>
      <c r="DJ191" s="29" t="str">
        <f>IFERROR(IF(VLOOKUP(E181,DE173:DO182,10,0)="なし","",VLOOKUP(E181,DE173:DO182,10,0)),"")</f>
        <v/>
      </c>
      <c r="DK191" s="3"/>
      <c r="DL191" s="3"/>
      <c r="DM191" s="28"/>
      <c r="DN191" s="28"/>
      <c r="DO191" s="28"/>
    </row>
    <row r="192" spans="5:119" ht="8.1" customHeight="1" x14ac:dyDescent="0.15">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DD192" s="3"/>
      <c r="DE192" s="30"/>
      <c r="DF192" s="29" t="str">
        <f>IFERROR(IF(VLOOKUP(E173,DE173:DO182,11,0)="なし","",VLOOKUP(E173,DE173:DO182,11,0)),"")</f>
        <v/>
      </c>
      <c r="DG192" s="29" t="str">
        <f>IFERROR(IF(VLOOKUP(E175,DE173:DO182,11,0)="なし","",VLOOKUP(E175,DE173:DO182,11,0)),"")</f>
        <v/>
      </c>
      <c r="DH192" s="29" t="str">
        <f>IFERROR(IF(VLOOKUP(E177,DE173:DO182,11,0)="なし","",VLOOKUP(E177,DE173:DO182,11,0)),"")</f>
        <v/>
      </c>
      <c r="DI192" s="29" t="str">
        <f>IFERROR(IF(VLOOKUP(E179,DE173:DO182,11,0)="なし","",VLOOKUP(E179,DE173:DO182,11,0)),"")</f>
        <v/>
      </c>
      <c r="DJ192" s="29" t="str">
        <f>IFERROR(IF(VLOOKUP(E181,DE173:DO182,11,0)="なし","",VLOOKUP(E181,DE173:DO182,11,0)),"")</f>
        <v/>
      </c>
      <c r="DK192" s="30"/>
      <c r="DL192" s="30"/>
      <c r="DM192" s="30"/>
      <c r="DN192" s="30"/>
      <c r="DO192" s="30"/>
    </row>
    <row r="193" spans="5:84" ht="7.5" customHeight="1" x14ac:dyDescent="0.15">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row>
    <row r="194" spans="5:84" ht="8.1" hidden="1" customHeight="1" x14ac:dyDescent="0.15">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row>
    <row r="195" spans="5:84" ht="8.1" hidden="1" customHeight="1" x14ac:dyDescent="0.15">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row>
    <row r="196" spans="5:84" ht="8.1" hidden="1" customHeight="1" x14ac:dyDescent="0.15">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row>
    <row r="197" spans="5:84" ht="8.1" hidden="1" customHeight="1" x14ac:dyDescent="0.15">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row>
    <row r="198" spans="5:84" ht="8.1" hidden="1" customHeight="1" x14ac:dyDescent="0.15">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row>
    <row r="199" spans="5:84" ht="8.1" hidden="1" customHeight="1" x14ac:dyDescent="0.15">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row>
    <row r="200" spans="5:84" ht="8.1" hidden="1" customHeight="1" x14ac:dyDescent="0.15">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row>
    <row r="201" spans="5:84" ht="8.1" hidden="1" customHeight="1" x14ac:dyDescent="0.15">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row>
    <row r="202" spans="5:84" ht="8.1" hidden="1" customHeight="1" x14ac:dyDescent="0.15">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row>
    <row r="203" spans="5:84" ht="8.1" hidden="1" customHeight="1" x14ac:dyDescent="0.15">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row>
    <row r="204" spans="5:84" ht="8.1" hidden="1" customHeight="1" x14ac:dyDescent="0.15">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row>
    <row r="205" spans="5:84" ht="8.1" hidden="1" customHeight="1" x14ac:dyDescent="0.15">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row>
    <row r="206" spans="5:84" ht="8.1" hidden="1" customHeight="1" x14ac:dyDescent="0.15">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row>
    <row r="207" spans="5:84" ht="8.1" hidden="1" customHeight="1" x14ac:dyDescent="0.15">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row>
    <row r="208" spans="5:84" ht="8.1" hidden="1" customHeight="1" x14ac:dyDescent="0.15">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row>
    <row r="209" spans="5:84" ht="8.1" hidden="1" customHeight="1" x14ac:dyDescent="0.15">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row>
    <row r="210" spans="5:84" ht="8.1" hidden="1" customHeight="1" x14ac:dyDescent="0.15">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row>
    <row r="211" spans="5:84" ht="8.1" hidden="1" customHeight="1" x14ac:dyDescent="0.15">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row>
    <row r="212" spans="5:84" ht="8.1" hidden="1" customHeight="1" x14ac:dyDescent="0.15">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row>
    <row r="213" spans="5:84" ht="8.1" hidden="1" customHeight="1" x14ac:dyDescent="0.15">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row>
    <row r="214" spans="5:84" ht="8.1" hidden="1" customHeight="1" x14ac:dyDescent="0.15">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8"/>
      <c r="BW214" s="98"/>
      <c r="BX214" s="98"/>
      <c r="BY214" s="98"/>
      <c r="BZ214" s="98"/>
      <c r="CA214" s="98"/>
      <c r="CB214" s="98"/>
      <c r="CC214" s="98"/>
      <c r="CD214" s="98"/>
      <c r="CE214" s="98"/>
      <c r="CF214" s="98"/>
    </row>
    <row r="215" spans="5:84" ht="8.1" hidden="1" customHeight="1" x14ac:dyDescent="0.15">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row>
    <row r="216" spans="5:84" ht="8.1" hidden="1" customHeight="1" x14ac:dyDescent="0.15">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row>
    <row r="217" spans="5:84" ht="8.1" hidden="1" customHeight="1" x14ac:dyDescent="0.15">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row>
    <row r="218" spans="5:84" ht="8.1" hidden="1" customHeight="1" x14ac:dyDescent="0.15">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row>
    <row r="219" spans="5:84" ht="8.1" hidden="1" customHeight="1" x14ac:dyDescent="0.15">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row>
    <row r="220" spans="5:84" ht="8.1" hidden="1" customHeight="1" x14ac:dyDescent="0.15">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row>
    <row r="221" spans="5:84" ht="8.1" hidden="1" customHeight="1" x14ac:dyDescent="0.15">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row>
    <row r="222" spans="5:84" ht="8.1" hidden="1" customHeight="1" x14ac:dyDescent="0.15">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row>
    <row r="223" spans="5:84" ht="8.1" hidden="1" customHeight="1" x14ac:dyDescent="0.15">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8"/>
      <c r="BW223" s="98"/>
      <c r="BX223" s="98"/>
      <c r="BY223" s="98"/>
      <c r="BZ223" s="98"/>
      <c r="CA223" s="98"/>
      <c r="CB223" s="98"/>
      <c r="CC223" s="98"/>
      <c r="CD223" s="98"/>
      <c r="CE223" s="98"/>
      <c r="CF223" s="98"/>
    </row>
    <row r="224" spans="5:84" ht="8.1" hidden="1" customHeight="1" x14ac:dyDescent="0.15">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row>
    <row r="225" spans="5:84" ht="8.1" hidden="1" customHeight="1" x14ac:dyDescent="0.15">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8"/>
      <c r="BW225" s="98"/>
      <c r="BX225" s="98"/>
      <c r="BY225" s="98"/>
      <c r="BZ225" s="98"/>
      <c r="CA225" s="98"/>
      <c r="CB225" s="98"/>
      <c r="CC225" s="98"/>
      <c r="CD225" s="98"/>
      <c r="CE225" s="98"/>
      <c r="CF225" s="98"/>
    </row>
    <row r="226" spans="5:84" ht="8.1" hidden="1" customHeight="1" x14ac:dyDescent="0.15">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row>
    <row r="227" spans="5:84" ht="8.1" hidden="1" customHeight="1" x14ac:dyDescent="0.15">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row>
    <row r="228" spans="5:84" ht="8.1" hidden="1" customHeight="1" x14ac:dyDescent="0.15">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row>
    <row r="229" spans="5:84" ht="8.1" hidden="1" customHeight="1" x14ac:dyDescent="0.15">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row>
    <row r="230" spans="5:84" ht="8.1" hidden="1" customHeight="1" x14ac:dyDescent="0.15">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row>
    <row r="231" spans="5:84" ht="8.1" hidden="1" customHeight="1" x14ac:dyDescent="0.15">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row>
    <row r="232" spans="5:84" ht="8.1" hidden="1" customHeight="1" x14ac:dyDescent="0.15">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row>
    <row r="233" spans="5:84" ht="8.1" hidden="1" customHeight="1" x14ac:dyDescent="0.15">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row>
    <row r="234" spans="5:84" ht="8.1" hidden="1" customHeight="1" x14ac:dyDescent="0.15">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row>
    <row r="235" spans="5:84" ht="8.1" hidden="1" customHeight="1" x14ac:dyDescent="0.15">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row>
    <row r="236" spans="5:84" ht="8.1" hidden="1" customHeight="1" x14ac:dyDescent="0.15">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row>
    <row r="237" spans="5:84" ht="8.1" hidden="1" customHeight="1" x14ac:dyDescent="0.15">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row>
    <row r="238" spans="5:84" ht="8.1" hidden="1" customHeight="1" x14ac:dyDescent="0.15">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row>
    <row r="239" spans="5:84" ht="8.1" hidden="1" customHeight="1" x14ac:dyDescent="0.15">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row>
    <row r="240" spans="5:84" ht="8.1" hidden="1" customHeight="1" x14ac:dyDescent="0.15">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row>
    <row r="241" spans="5:84" ht="8.1" hidden="1" customHeight="1" x14ac:dyDescent="0.15">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row>
    <row r="242" spans="5:84" ht="8.1" hidden="1" customHeight="1" x14ac:dyDescent="0.15">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row>
    <row r="243" spans="5:84" ht="8.1" hidden="1" customHeight="1" x14ac:dyDescent="0.15">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row>
    <row r="244" spans="5:84" ht="8.1" hidden="1" customHeight="1" x14ac:dyDescent="0.15">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row>
    <row r="245" spans="5:84" ht="8.1" hidden="1" customHeight="1" x14ac:dyDescent="0.15">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row>
    <row r="246" spans="5:84" ht="8.1" hidden="1" customHeight="1" x14ac:dyDescent="0.15">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row>
    <row r="247" spans="5:84" ht="8.1" hidden="1" customHeight="1" x14ac:dyDescent="0.15">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row>
    <row r="248" spans="5:84" ht="8.1" hidden="1" customHeight="1" x14ac:dyDescent="0.15">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row>
    <row r="249" spans="5:84" ht="8.1" hidden="1" customHeight="1" x14ac:dyDescent="0.15">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8"/>
      <c r="BW249" s="98"/>
      <c r="BX249" s="98"/>
      <c r="BY249" s="98"/>
      <c r="BZ249" s="98"/>
      <c r="CA249" s="98"/>
      <c r="CB249" s="98"/>
      <c r="CC249" s="98"/>
      <c r="CD249" s="98"/>
      <c r="CE249" s="98"/>
      <c r="CF249" s="98"/>
    </row>
    <row r="250" spans="5:84" ht="8.1" hidden="1" customHeight="1" x14ac:dyDescent="0.15">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8"/>
      <c r="CE250" s="98"/>
      <c r="CF250" s="98"/>
    </row>
    <row r="251" spans="5:84" ht="8.1" hidden="1" customHeight="1" x14ac:dyDescent="0.15">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row>
    <row r="252" spans="5:84" ht="8.1" hidden="1" customHeight="1" x14ac:dyDescent="0.15">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row>
    <row r="253" spans="5:84" ht="8.1" hidden="1" customHeight="1" x14ac:dyDescent="0.15">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row>
    <row r="254" spans="5:84" ht="8.1" hidden="1" customHeight="1" x14ac:dyDescent="0.15">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8"/>
      <c r="BW254" s="98"/>
      <c r="BX254" s="98"/>
      <c r="BY254" s="98"/>
      <c r="BZ254" s="98"/>
      <c r="CA254" s="98"/>
      <c r="CB254" s="98"/>
      <c r="CC254" s="98"/>
      <c r="CD254" s="98"/>
      <c r="CE254" s="98"/>
      <c r="CF254" s="98"/>
    </row>
    <row r="255" spans="5:84" ht="8.1" hidden="1" customHeight="1" x14ac:dyDescent="0.15">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row>
    <row r="256" spans="5:84" ht="8.1" hidden="1" customHeight="1" x14ac:dyDescent="0.15">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row>
    <row r="257" spans="5:84" ht="8.1" hidden="1" customHeight="1" x14ac:dyDescent="0.15">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row>
    <row r="258" spans="5:84" ht="8.1" hidden="1" customHeight="1" x14ac:dyDescent="0.15">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98"/>
      <c r="CE258" s="98"/>
      <c r="CF258" s="98"/>
    </row>
    <row r="259" spans="5:84" ht="8.1" hidden="1" customHeight="1" x14ac:dyDescent="0.15">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row>
    <row r="260" spans="5:84" ht="8.1" hidden="1" customHeight="1" x14ac:dyDescent="0.15">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row>
    <row r="261" spans="5:84" ht="8.1" hidden="1" customHeight="1" x14ac:dyDescent="0.15">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8"/>
      <c r="BW261" s="98"/>
      <c r="BX261" s="98"/>
      <c r="BY261" s="98"/>
      <c r="BZ261" s="98"/>
      <c r="CA261" s="98"/>
      <c r="CB261" s="98"/>
      <c r="CC261" s="98"/>
      <c r="CD261" s="98"/>
      <c r="CE261" s="98"/>
      <c r="CF261" s="98"/>
    </row>
    <row r="262" spans="5:84" ht="8.1" hidden="1" customHeight="1" x14ac:dyDescent="0.15">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row>
    <row r="263" spans="5:84" ht="8.1" hidden="1" customHeight="1" x14ac:dyDescent="0.15">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row>
    <row r="264" spans="5:84" ht="8.1" hidden="1" customHeight="1" x14ac:dyDescent="0.15">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row>
    <row r="265" spans="5:84" ht="8.1" hidden="1" customHeight="1" x14ac:dyDescent="0.15">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row>
    <row r="266" spans="5:84" ht="8.1" hidden="1" customHeight="1" x14ac:dyDescent="0.15">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8"/>
      <c r="BW266" s="98"/>
      <c r="BX266" s="98"/>
      <c r="BY266" s="98"/>
      <c r="BZ266" s="98"/>
      <c r="CA266" s="98"/>
      <c r="CB266" s="98"/>
      <c r="CC266" s="98"/>
      <c r="CD266" s="98"/>
      <c r="CE266" s="98"/>
      <c r="CF266" s="98"/>
    </row>
    <row r="267" spans="5:84" ht="8.1" hidden="1" customHeight="1" x14ac:dyDescent="0.15">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row>
    <row r="268" spans="5:84" ht="8.1" hidden="1" customHeight="1" x14ac:dyDescent="0.15">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row>
    <row r="269" spans="5:84" ht="8.1" hidden="1" customHeight="1" x14ac:dyDescent="0.15">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row>
    <row r="270" spans="5:84" ht="8.1" hidden="1" customHeight="1" x14ac:dyDescent="0.15">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row>
    <row r="271" spans="5:84" ht="8.1" hidden="1" customHeight="1" x14ac:dyDescent="0.15">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row>
    <row r="272" spans="5:84" ht="8.1" hidden="1" customHeight="1" x14ac:dyDescent="0.15">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row>
    <row r="273" spans="5:84" ht="8.1" hidden="1" customHeight="1" x14ac:dyDescent="0.15">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row>
    <row r="274" spans="5:84" ht="8.1" hidden="1" customHeight="1" x14ac:dyDescent="0.15">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row>
    <row r="275" spans="5:84" ht="8.1" hidden="1" customHeight="1" x14ac:dyDescent="0.15">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row>
    <row r="276" spans="5:84" ht="8.1" hidden="1" customHeight="1" x14ac:dyDescent="0.15">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row>
    <row r="277" spans="5:84" ht="8.1" hidden="1" customHeight="1" x14ac:dyDescent="0.15">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8"/>
      <c r="BZ277" s="98"/>
      <c r="CA277" s="98"/>
      <c r="CB277" s="98"/>
      <c r="CC277" s="98"/>
      <c r="CD277" s="98"/>
      <c r="CE277" s="98"/>
      <c r="CF277" s="98"/>
    </row>
    <row r="278" spans="5:84" ht="8.1" hidden="1" customHeight="1" x14ac:dyDescent="0.15">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row>
    <row r="279" spans="5:84" ht="8.1" hidden="1" customHeight="1" x14ac:dyDescent="0.15">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row>
    <row r="280" spans="5:84" ht="8.1" hidden="1" customHeight="1" x14ac:dyDescent="0.15">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8"/>
      <c r="BW280" s="98"/>
      <c r="BX280" s="98"/>
      <c r="BY280" s="98"/>
      <c r="BZ280" s="98"/>
      <c r="CA280" s="98"/>
      <c r="CB280" s="98"/>
      <c r="CC280" s="98"/>
      <c r="CD280" s="98"/>
      <c r="CE280" s="98"/>
      <c r="CF280" s="98"/>
    </row>
    <row r="281" spans="5:84" ht="8.1" hidden="1" customHeight="1" x14ac:dyDescent="0.15">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row>
    <row r="282" spans="5:84" ht="8.1" hidden="1" customHeight="1" x14ac:dyDescent="0.15">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row>
    <row r="283" spans="5:84" ht="8.1" hidden="1" customHeight="1" x14ac:dyDescent="0.15">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8"/>
      <c r="BW283" s="98"/>
      <c r="BX283" s="98"/>
      <c r="BY283" s="98"/>
      <c r="BZ283" s="98"/>
      <c r="CA283" s="98"/>
      <c r="CB283" s="98"/>
      <c r="CC283" s="98"/>
      <c r="CD283" s="98"/>
      <c r="CE283" s="98"/>
      <c r="CF283" s="98"/>
    </row>
    <row r="284" spans="5:84" ht="8.1" hidden="1" customHeight="1" x14ac:dyDescent="0.15">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row>
    <row r="285" spans="5:84" ht="8.1" hidden="1" customHeight="1" x14ac:dyDescent="0.15">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row>
    <row r="286" spans="5:84" ht="8.1" hidden="1" customHeight="1" x14ac:dyDescent="0.15">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row>
    <row r="287" spans="5:84" ht="8.1" hidden="1" customHeight="1" x14ac:dyDescent="0.15">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row>
    <row r="288" spans="5:84" ht="8.1" hidden="1" customHeight="1" x14ac:dyDescent="0.15">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row>
    <row r="289" spans="5:84" ht="8.1" hidden="1" customHeight="1" x14ac:dyDescent="0.15">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row>
    <row r="290" spans="5:84" ht="8.1" hidden="1" customHeight="1" x14ac:dyDescent="0.15">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8"/>
      <c r="BW290" s="98"/>
      <c r="BX290" s="98"/>
      <c r="BY290" s="98"/>
      <c r="BZ290" s="98"/>
      <c r="CA290" s="98"/>
      <c r="CB290" s="98"/>
      <c r="CC290" s="98"/>
      <c r="CD290" s="98"/>
      <c r="CE290" s="98"/>
      <c r="CF290" s="98"/>
    </row>
    <row r="291" spans="5:84" ht="8.1" hidden="1" customHeight="1" x14ac:dyDescent="0.15">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row>
    <row r="292" spans="5:84" ht="8.1" hidden="1" customHeight="1" x14ac:dyDescent="0.15">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row>
    <row r="293" spans="5:84" ht="8.1" hidden="1" customHeight="1" x14ac:dyDescent="0.15">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8"/>
      <c r="BW293" s="98"/>
      <c r="BX293" s="98"/>
      <c r="BY293" s="98"/>
      <c r="BZ293" s="98"/>
      <c r="CA293" s="98"/>
      <c r="CB293" s="98"/>
      <c r="CC293" s="98"/>
      <c r="CD293" s="98"/>
      <c r="CE293" s="98"/>
      <c r="CF293" s="98"/>
    </row>
    <row r="294" spans="5:84" ht="8.1" hidden="1" customHeight="1" x14ac:dyDescent="0.15">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8"/>
      <c r="BW294" s="98"/>
      <c r="BX294" s="98"/>
      <c r="BY294" s="98"/>
      <c r="BZ294" s="98"/>
      <c r="CA294" s="98"/>
      <c r="CB294" s="98"/>
      <c r="CC294" s="98"/>
      <c r="CD294" s="98"/>
      <c r="CE294" s="98"/>
      <c r="CF294" s="98"/>
    </row>
    <row r="295" spans="5:84" ht="8.1" hidden="1" customHeight="1" x14ac:dyDescent="0.15">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8"/>
      <c r="BW295" s="98"/>
      <c r="BX295" s="98"/>
      <c r="BY295" s="98"/>
      <c r="BZ295" s="98"/>
      <c r="CA295" s="98"/>
      <c r="CB295" s="98"/>
      <c r="CC295" s="98"/>
      <c r="CD295" s="98"/>
      <c r="CE295" s="98"/>
      <c r="CF295" s="98"/>
    </row>
    <row r="296" spans="5:84" ht="8.1" hidden="1" customHeight="1" x14ac:dyDescent="0.15">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8"/>
      <c r="BW296" s="98"/>
      <c r="BX296" s="98"/>
      <c r="BY296" s="98"/>
      <c r="BZ296" s="98"/>
      <c r="CA296" s="98"/>
      <c r="CB296" s="98"/>
      <c r="CC296" s="98"/>
      <c r="CD296" s="98"/>
      <c r="CE296" s="98"/>
      <c r="CF296" s="98"/>
    </row>
    <row r="297" spans="5:84" ht="8.1" hidden="1" customHeight="1" x14ac:dyDescent="0.15">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8"/>
      <c r="BW297" s="98"/>
      <c r="BX297" s="98"/>
      <c r="BY297" s="98"/>
      <c r="BZ297" s="98"/>
      <c r="CA297" s="98"/>
      <c r="CB297" s="98"/>
      <c r="CC297" s="98"/>
      <c r="CD297" s="98"/>
      <c r="CE297" s="98"/>
      <c r="CF297" s="98"/>
    </row>
    <row r="298" spans="5:84" ht="8.1" hidden="1" customHeight="1" x14ac:dyDescent="0.15">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row>
    <row r="299" spans="5:84" ht="8.1" hidden="1" customHeight="1" x14ac:dyDescent="0.15">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row>
    <row r="300" spans="5:84" ht="8.1" hidden="1" customHeight="1" x14ac:dyDescent="0.15">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row>
    <row r="301" spans="5:84" ht="8.1" hidden="1" customHeight="1" x14ac:dyDescent="0.15">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8"/>
      <c r="BW301" s="98"/>
      <c r="BX301" s="98"/>
      <c r="BY301" s="98"/>
      <c r="BZ301" s="98"/>
      <c r="CA301" s="98"/>
      <c r="CB301" s="98"/>
      <c r="CC301" s="98"/>
      <c r="CD301" s="98"/>
      <c r="CE301" s="98"/>
      <c r="CF301" s="98"/>
    </row>
    <row r="302" spans="5:84" ht="8.1" hidden="1" customHeight="1" x14ac:dyDescent="0.15">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8"/>
      <c r="BW302" s="98"/>
      <c r="BX302" s="98"/>
      <c r="BY302" s="98"/>
      <c r="BZ302" s="98"/>
      <c r="CA302" s="98"/>
      <c r="CB302" s="98"/>
      <c r="CC302" s="98"/>
      <c r="CD302" s="98"/>
      <c r="CE302" s="98"/>
      <c r="CF302" s="98"/>
    </row>
    <row r="303" spans="5:84" ht="8.1" hidden="1" customHeight="1" x14ac:dyDescent="0.15">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row>
    <row r="304" spans="5:84" ht="8.1" hidden="1" customHeight="1" x14ac:dyDescent="0.15">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row>
    <row r="305" spans="5:84" ht="8.1" hidden="1" customHeight="1" x14ac:dyDescent="0.15">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row>
    <row r="306" spans="5:84" ht="8.1" hidden="1" customHeight="1" x14ac:dyDescent="0.15">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row>
    <row r="307" spans="5:84" ht="8.1" hidden="1" customHeight="1" x14ac:dyDescent="0.15">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row>
    <row r="308" spans="5:84" ht="8.1" hidden="1" customHeight="1" x14ac:dyDescent="0.15">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row>
    <row r="309" spans="5:84" ht="8.1" hidden="1" customHeight="1" x14ac:dyDescent="0.15">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row>
    <row r="310" spans="5:84" ht="8.1" hidden="1" customHeight="1" x14ac:dyDescent="0.15">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8"/>
      <c r="BW310" s="98"/>
      <c r="BX310" s="98"/>
      <c r="BY310" s="98"/>
      <c r="BZ310" s="98"/>
      <c r="CA310" s="98"/>
      <c r="CB310" s="98"/>
      <c r="CC310" s="98"/>
      <c r="CD310" s="98"/>
      <c r="CE310" s="98"/>
      <c r="CF310" s="98"/>
    </row>
    <row r="311" spans="5:84" ht="8.1" hidden="1" customHeight="1" x14ac:dyDescent="0.15">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8"/>
      <c r="BW311" s="98"/>
      <c r="BX311" s="98"/>
      <c r="BY311" s="98"/>
      <c r="BZ311" s="98"/>
      <c r="CA311" s="98"/>
      <c r="CB311" s="98"/>
      <c r="CC311" s="98"/>
      <c r="CD311" s="98"/>
      <c r="CE311" s="98"/>
      <c r="CF311" s="98"/>
    </row>
    <row r="312" spans="5:84" ht="8.1" hidden="1" customHeight="1" x14ac:dyDescent="0.15">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row>
    <row r="313" spans="5:84" ht="8.1" hidden="1" customHeight="1" x14ac:dyDescent="0.15">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row>
    <row r="314" spans="5:84" ht="8.1" hidden="1" customHeight="1" x14ac:dyDescent="0.15">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8"/>
      <c r="BW314" s="98"/>
      <c r="BX314" s="98"/>
      <c r="BY314" s="98"/>
      <c r="BZ314" s="98"/>
      <c r="CA314" s="98"/>
      <c r="CB314" s="98"/>
      <c r="CC314" s="98"/>
      <c r="CD314" s="98"/>
      <c r="CE314" s="98"/>
      <c r="CF314" s="98"/>
    </row>
    <row r="315" spans="5:84" ht="8.1" hidden="1" customHeight="1" x14ac:dyDescent="0.15">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row>
    <row r="316" spans="5:84" ht="8.1" hidden="1" customHeight="1" x14ac:dyDescent="0.15">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row>
    <row r="317" spans="5:84" ht="8.1" hidden="1" customHeight="1" x14ac:dyDescent="0.15">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row>
    <row r="318" spans="5:84" ht="8.1" hidden="1" customHeight="1" x14ac:dyDescent="0.15">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row>
    <row r="319" spans="5:84" ht="8.1" hidden="1" customHeight="1" x14ac:dyDescent="0.15">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row>
    <row r="320" spans="5:84"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sheetData>
  <sheetProtection algorithmName="SHA-512" hashValue="EEuMl4WH9DtlR3uGlW4WuDEh6LPsQtCzDaCnRtY/TU5Ja/FJ0V/mE4zZev384Ypuqj8253GVv7YSAMLYVZJ7tQ==" saltValue="Tou3e4M5/lww8vonBhAJGg==" spinCount="100000" sheet="1" formatCells="0"/>
  <mergeCells count="325">
    <mergeCell ref="DD173:DD174"/>
    <mergeCell ref="DD175:DD176"/>
    <mergeCell ref="DD177:DD178"/>
    <mergeCell ref="DD179:DD180"/>
    <mergeCell ref="DD181:DD182"/>
    <mergeCell ref="CG19:CV24"/>
    <mergeCell ref="E19:F24"/>
    <mergeCell ref="G19:L24"/>
    <mergeCell ref="M19:W24"/>
    <mergeCell ref="X19:AJ24"/>
    <mergeCell ref="BH19:BV20"/>
    <mergeCell ref="BW19:CA24"/>
    <mergeCell ref="BI22:BT23"/>
    <mergeCell ref="BU22:BV23"/>
    <mergeCell ref="AK19:BG22"/>
    <mergeCell ref="E181:F182"/>
    <mergeCell ref="G181:W182"/>
    <mergeCell ref="X181:AJ182"/>
    <mergeCell ref="AK181:BG182"/>
    <mergeCell ref="BH181:CA182"/>
    <mergeCell ref="CB181:CF182"/>
    <mergeCell ref="CB177:CF178"/>
    <mergeCell ref="E179:F180"/>
    <mergeCell ref="G179:W180"/>
    <mergeCell ref="X179:AJ180"/>
    <mergeCell ref="AK179:BG180"/>
    <mergeCell ref="BH179:CA180"/>
    <mergeCell ref="CB179:CF180"/>
    <mergeCell ref="E177:F178"/>
    <mergeCell ref="G177:W178"/>
    <mergeCell ref="X177:AJ178"/>
    <mergeCell ref="AK177:BG178"/>
    <mergeCell ref="BH177:CA178"/>
    <mergeCell ref="E170:F172"/>
    <mergeCell ref="G170:W172"/>
    <mergeCell ref="X170:AJ172"/>
    <mergeCell ref="E15:L18"/>
    <mergeCell ref="M15:W18"/>
    <mergeCell ref="X15:AJ18"/>
    <mergeCell ref="E175:F176"/>
    <mergeCell ref="G175:W176"/>
    <mergeCell ref="CC12:CF13"/>
    <mergeCell ref="BW12:CB13"/>
    <mergeCell ref="E167:CF169"/>
    <mergeCell ref="E131:CF134"/>
    <mergeCell ref="E173:F174"/>
    <mergeCell ref="G173:W174"/>
    <mergeCell ref="X173:AJ174"/>
    <mergeCell ref="AK173:BG174"/>
    <mergeCell ref="BH173:CA174"/>
    <mergeCell ref="CB173:CF174"/>
    <mergeCell ref="X175:AJ176"/>
    <mergeCell ref="AK175:BG176"/>
    <mergeCell ref="BH175:CA176"/>
    <mergeCell ref="CB175:CF176"/>
    <mergeCell ref="BH43:BV47"/>
    <mergeCell ref="AK39:BG40"/>
    <mergeCell ref="CG123:CV130"/>
    <mergeCell ref="M43:W47"/>
    <mergeCell ref="AK15:BG18"/>
    <mergeCell ref="BH15:BV18"/>
    <mergeCell ref="AK170:BG172"/>
    <mergeCell ref="BH170:CA172"/>
    <mergeCell ref="BW15:CF16"/>
    <mergeCell ref="E135:CF135"/>
    <mergeCell ref="X43:AJ47"/>
    <mergeCell ref="CB170:CF172"/>
    <mergeCell ref="M36:W38"/>
    <mergeCell ref="X36:AJ38"/>
    <mergeCell ref="M48:W50"/>
    <mergeCell ref="X48:AJ50"/>
    <mergeCell ref="M67:W69"/>
    <mergeCell ref="M39:W42"/>
    <mergeCell ref="BH39:BV42"/>
    <mergeCell ref="BT67:BU68"/>
    <mergeCell ref="M59:W61"/>
    <mergeCell ref="CB43:CF47"/>
    <mergeCell ref="G62:L69"/>
    <mergeCell ref="E62:F69"/>
    <mergeCell ref="BI67:BK68"/>
    <mergeCell ref="BL67:BS68"/>
    <mergeCell ref="E3:CF4"/>
    <mergeCell ref="F10:O11"/>
    <mergeCell ref="P10:P11"/>
    <mergeCell ref="BE10:BM11"/>
    <mergeCell ref="F8:O9"/>
    <mergeCell ref="P8:P9"/>
    <mergeCell ref="BM6:CE7"/>
    <mergeCell ref="AP10:BC11"/>
    <mergeCell ref="M30:W35"/>
    <mergeCell ref="BW17:CA18"/>
    <mergeCell ref="CB17:CF18"/>
    <mergeCell ref="BO12:BV13"/>
    <mergeCell ref="BH33:BV35"/>
    <mergeCell ref="CB30:CF32"/>
    <mergeCell ref="BW30:CA32"/>
    <mergeCell ref="CB33:CF35"/>
    <mergeCell ref="CB25:CF29"/>
    <mergeCell ref="BW25:CA29"/>
    <mergeCell ref="CB19:CF24"/>
    <mergeCell ref="Q10:AN11"/>
    <mergeCell ref="X6:AG7"/>
    <mergeCell ref="BF23:BG24"/>
    <mergeCell ref="BC8:BL9"/>
    <mergeCell ref="AR8:BB9"/>
    <mergeCell ref="G76:L81"/>
    <mergeCell ref="CB82:CF92"/>
    <mergeCell ref="AK109:BG109"/>
    <mergeCell ref="BW82:CA92"/>
    <mergeCell ref="CB67:CF69"/>
    <mergeCell ref="BW70:CA72"/>
    <mergeCell ref="BH70:BM71"/>
    <mergeCell ref="CB62:CF66"/>
    <mergeCell ref="CB70:CF72"/>
    <mergeCell ref="AK104:BG105"/>
    <mergeCell ref="AK102:BG103"/>
    <mergeCell ref="BW104:CA109"/>
    <mergeCell ref="CB93:CF96"/>
    <mergeCell ref="BW93:CA96"/>
    <mergeCell ref="BH93:BV93"/>
    <mergeCell ref="BM107:BS108"/>
    <mergeCell ref="CB104:CF109"/>
    <mergeCell ref="BH94:BL95"/>
    <mergeCell ref="BM94:BS95"/>
    <mergeCell ref="G100:L109"/>
    <mergeCell ref="BH109:BV109"/>
    <mergeCell ref="AK107:AQ108"/>
    <mergeCell ref="AR107:BC108"/>
    <mergeCell ref="AK78:AP79"/>
    <mergeCell ref="BW39:CA42"/>
    <mergeCell ref="CB39:CF42"/>
    <mergeCell ref="E76:F81"/>
    <mergeCell ref="X67:AJ69"/>
    <mergeCell ref="AK67:BG69"/>
    <mergeCell ref="G25:L61"/>
    <mergeCell ref="X39:AJ42"/>
    <mergeCell ref="E25:F61"/>
    <mergeCell ref="BW33:CA35"/>
    <mergeCell ref="BW36:CA38"/>
    <mergeCell ref="AQ78:BF79"/>
    <mergeCell ref="AQ80:BF81"/>
    <mergeCell ref="BG78:BG81"/>
    <mergeCell ref="AK62:BG66"/>
    <mergeCell ref="BH79:BK80"/>
    <mergeCell ref="BW43:CA47"/>
    <mergeCell ref="BH36:BV38"/>
    <mergeCell ref="BT70:BV71"/>
    <mergeCell ref="BW67:CA69"/>
    <mergeCell ref="AK36:BG38"/>
    <mergeCell ref="CB36:CF38"/>
    <mergeCell ref="CB48:CF50"/>
    <mergeCell ref="BL27:BR28"/>
    <mergeCell ref="X25:AJ29"/>
    <mergeCell ref="X104:AJ109"/>
    <mergeCell ref="BG107:BG108"/>
    <mergeCell ref="BI25:BN26"/>
    <mergeCell ref="BH62:BV66"/>
    <mergeCell ref="BH82:BQ83"/>
    <mergeCell ref="BH84:BQ85"/>
    <mergeCell ref="X82:AJ92"/>
    <mergeCell ref="AK76:BG77"/>
    <mergeCell ref="AK41:BG42"/>
    <mergeCell ref="AK43:BG47"/>
    <mergeCell ref="AP28:AX29"/>
    <mergeCell ref="BS27:BU28"/>
    <mergeCell ref="X70:AJ72"/>
    <mergeCell ref="BU88:BV89"/>
    <mergeCell ref="AR90:BG92"/>
    <mergeCell ref="BL77:BU78"/>
    <mergeCell ref="BR88:BT89"/>
    <mergeCell ref="X51:AJ55"/>
    <mergeCell ref="AK33:BG35"/>
    <mergeCell ref="X59:AJ61"/>
    <mergeCell ref="AK73:BG75"/>
    <mergeCell ref="AK100:BG101"/>
    <mergeCell ref="X30:AJ35"/>
    <mergeCell ref="AK25:BG27"/>
    <mergeCell ref="X73:AJ75"/>
    <mergeCell ref="X100:AJ103"/>
    <mergeCell ref="AW6:BA7"/>
    <mergeCell ref="AJ6:AV7"/>
    <mergeCell ref="BB6:BL7"/>
    <mergeCell ref="AQ23:BE24"/>
    <mergeCell ref="AK23:AP24"/>
    <mergeCell ref="Q8:AN9"/>
    <mergeCell ref="M93:W96"/>
    <mergeCell ref="BL79:BU80"/>
    <mergeCell ref="M76:W81"/>
    <mergeCell ref="X76:AJ81"/>
    <mergeCell ref="M73:W75"/>
    <mergeCell ref="M104:W109"/>
    <mergeCell ref="AK28:AO29"/>
    <mergeCell ref="AK30:BG32"/>
    <mergeCell ref="M25:W29"/>
    <mergeCell ref="X93:AJ96"/>
    <mergeCell ref="W140:BN164"/>
    <mergeCell ref="CB110:CF122"/>
    <mergeCell ref="X110:AJ122"/>
    <mergeCell ref="M110:W130"/>
    <mergeCell ref="BW110:CA122"/>
    <mergeCell ref="CB97:CF99"/>
    <mergeCell ref="BH97:BV99"/>
    <mergeCell ref="BH104:BV106"/>
    <mergeCell ref="BT94:BV95"/>
    <mergeCell ref="BU90:BV91"/>
    <mergeCell ref="BR90:BT91"/>
    <mergeCell ref="AK90:AQ92"/>
    <mergeCell ref="BH96:BV96"/>
    <mergeCell ref="BH90:BQ91"/>
    <mergeCell ref="BH88:BQ89"/>
    <mergeCell ref="BR84:BT85"/>
    <mergeCell ref="AR88:BG89"/>
    <mergeCell ref="AK82:BG85"/>
    <mergeCell ref="AK86:BG87"/>
    <mergeCell ref="G110:L130"/>
    <mergeCell ref="W137:BN139"/>
    <mergeCell ref="AL121:AR122"/>
    <mergeCell ref="BJ118:BQ119"/>
    <mergeCell ref="AK115:BG116"/>
    <mergeCell ref="AK117:BG118"/>
    <mergeCell ref="BH114:BI115"/>
    <mergeCell ref="AK119:BG120"/>
    <mergeCell ref="BR118:BT119"/>
    <mergeCell ref="BH110:BV111"/>
    <mergeCell ref="X123:AJ130"/>
    <mergeCell ref="BC121:BF122"/>
    <mergeCell ref="BG121:BG122"/>
    <mergeCell ref="BH118:BI119"/>
    <mergeCell ref="BH123:BV130"/>
    <mergeCell ref="BJ114:BQ115"/>
    <mergeCell ref="BH112:BV113"/>
    <mergeCell ref="BH116:BV117"/>
    <mergeCell ref="CG25:CV29"/>
    <mergeCell ref="CG30:CV32"/>
    <mergeCell ref="AK123:BG130"/>
    <mergeCell ref="BW73:CA75"/>
    <mergeCell ref="CG93:CV96"/>
    <mergeCell ref="CG110:CV122"/>
    <mergeCell ref="CG104:CV109"/>
    <mergeCell ref="CG100:CV103"/>
    <mergeCell ref="CG33:CV35"/>
    <mergeCell ref="CG36:CV38"/>
    <mergeCell ref="CG39:CV42"/>
    <mergeCell ref="CG43:CV47"/>
    <mergeCell ref="CG62:CV66"/>
    <mergeCell ref="CG67:CV69"/>
    <mergeCell ref="CG70:CV72"/>
    <mergeCell ref="CG73:CV75"/>
    <mergeCell ref="AK80:AP81"/>
    <mergeCell ref="AK93:BG94"/>
    <mergeCell ref="AK95:BG96"/>
    <mergeCell ref="CB73:CF75"/>
    <mergeCell ref="AK106:BG106"/>
    <mergeCell ref="BD107:BF108"/>
    <mergeCell ref="BT107:BV108"/>
    <mergeCell ref="BW76:CA81"/>
    <mergeCell ref="E110:F130"/>
    <mergeCell ref="BH120:BV122"/>
    <mergeCell ref="AK121:AK122"/>
    <mergeCell ref="BW123:CA130"/>
    <mergeCell ref="CB123:CF130"/>
    <mergeCell ref="G70:L75"/>
    <mergeCell ref="E70:F75"/>
    <mergeCell ref="CB76:CF81"/>
    <mergeCell ref="BW100:CA103"/>
    <mergeCell ref="CB100:CF103"/>
    <mergeCell ref="G93:L99"/>
    <mergeCell ref="E93:F99"/>
    <mergeCell ref="X97:AJ99"/>
    <mergeCell ref="M97:W99"/>
    <mergeCell ref="BR114:BT115"/>
    <mergeCell ref="BU114:BV115"/>
    <mergeCell ref="BH100:BV103"/>
    <mergeCell ref="BW97:CA99"/>
    <mergeCell ref="BU118:BV119"/>
    <mergeCell ref="AK110:BG114"/>
    <mergeCell ref="AS121:BB122"/>
    <mergeCell ref="E100:F109"/>
    <mergeCell ref="BH107:BL108"/>
    <mergeCell ref="M100:W103"/>
    <mergeCell ref="G82:L92"/>
    <mergeCell ref="E82:F92"/>
    <mergeCell ref="CG48:CV50"/>
    <mergeCell ref="M51:W55"/>
    <mergeCell ref="M56:W58"/>
    <mergeCell ref="X56:AJ58"/>
    <mergeCell ref="AK51:BG55"/>
    <mergeCell ref="AK56:BG58"/>
    <mergeCell ref="CG56:CV58"/>
    <mergeCell ref="CB51:CF55"/>
    <mergeCell ref="CG51:CV55"/>
    <mergeCell ref="BH48:BV50"/>
    <mergeCell ref="BH56:BV58"/>
    <mergeCell ref="BW56:CA58"/>
    <mergeCell ref="BW51:CA55"/>
    <mergeCell ref="BW48:CA50"/>
    <mergeCell ref="M70:W72"/>
    <mergeCell ref="AK48:BG50"/>
    <mergeCell ref="M62:W66"/>
    <mergeCell ref="M82:W92"/>
    <mergeCell ref="CB56:CF58"/>
    <mergeCell ref="CG59:CV61"/>
    <mergeCell ref="AK88:AQ89"/>
    <mergeCell ref="X62:AJ66"/>
    <mergeCell ref="CG97:CV99"/>
    <mergeCell ref="AK59:BG61"/>
    <mergeCell ref="BH59:BV61"/>
    <mergeCell ref="BW59:CA61"/>
    <mergeCell ref="CB59:CF61"/>
    <mergeCell ref="BN70:BS71"/>
    <mergeCell ref="BW62:CA66"/>
    <mergeCell ref="CG76:CV81"/>
    <mergeCell ref="CG82:CV92"/>
    <mergeCell ref="BL73:BS74"/>
    <mergeCell ref="BT73:BU74"/>
    <mergeCell ref="BU82:BV83"/>
    <mergeCell ref="BR82:BT83"/>
    <mergeCell ref="BU84:BV85"/>
    <mergeCell ref="BU86:BV87"/>
    <mergeCell ref="BH77:BK78"/>
    <mergeCell ref="BH86:BQ87"/>
    <mergeCell ref="BR86:BT87"/>
    <mergeCell ref="BI73:BK74"/>
    <mergeCell ref="AK97:BG99"/>
    <mergeCell ref="AK70:BG72"/>
  </mergeCells>
  <phoneticPr fontId="20"/>
  <conditionalFormatting sqref="X62">
    <cfRule type="cellIs" dxfId="0" priority="1" stopIfTrue="1" operator="equal">
      <formula>"乗用､非常用で方法が 異なります｡"</formula>
    </cfRule>
  </conditionalFormatting>
  <dataValidations count="20">
    <dataValidation type="list" allowBlank="1" showInputMessage="1" showErrorMessage="1" sqref="CY6 BD10:BD11" xr:uid="{00000000-0002-0000-0000-000000000000}">
      <formula1>$DK$14:$DK$16</formula1>
    </dataValidation>
    <dataValidation imeMode="off" allowBlank="1" showInputMessage="1" showErrorMessage="1" sqref="CT15:DB16 CC12 BW8:CF9 Q10:AN11" xr:uid="{00000000-0002-0000-0000-000001000000}"/>
    <dataValidation imeMode="halfKatakana" allowBlank="1" showInputMessage="1" showErrorMessage="1" sqref="P8 P10 G173:W182 AK173:CA182" xr:uid="{00000000-0002-0000-0000-000002000000}"/>
    <dataValidation type="list" allowBlank="1" showInputMessage="1" showErrorMessage="1" sqref="BL29:BR29" xr:uid="{00000000-0002-0000-0000-000005000000}">
      <formula1>$DH$13:$DH$17</formula1>
    </dataValidation>
    <dataValidation type="list" allowBlank="1" showInputMessage="1" showErrorMessage="1" sqref="AJ6:AV7" xr:uid="{00000000-0002-0000-0000-000008000000}">
      <formula1>$DD$23:$DD$32</formula1>
    </dataValidation>
    <dataValidation type="list" allowBlank="1" showInputMessage="1" showErrorMessage="1" sqref="BV77:BV78" xr:uid="{00000000-0002-0000-0000-000009000000}">
      <formula1>$DF$22:$DF$33</formula1>
    </dataValidation>
    <dataValidation type="list" allowBlank="1" showInputMessage="1" showErrorMessage="1" sqref="BL81:BV81" xr:uid="{00000000-0002-0000-0000-00000A000000}">
      <formula1>$DG$22:$DG$33</formula1>
    </dataValidation>
    <dataValidation type="list" allowBlank="1" showInputMessage="1" showErrorMessage="1" sqref="BC8:BL9" xr:uid="{1F7FEA40-CD98-4E0E-ACAD-8E6CE8811D49}">
      <formula1>$DG$14:$DG$16</formula1>
    </dataValidation>
    <dataValidation type="list" allowBlank="1" showInputMessage="1" showErrorMessage="1" sqref="BE10:BM11" xr:uid="{30D1949B-9D8E-421E-9ED5-57110164A9C0}">
      <formula1>$DK$15:$DK$16</formula1>
    </dataValidation>
    <dataValidation type="list" allowBlank="1" showInputMessage="1" showErrorMessage="1" sqref="BI22:BT23" xr:uid="{67AC7C3E-EEDE-4A32-A5A7-7D68906BD3E8}">
      <formula1>$DI$12:$DI$13</formula1>
    </dataValidation>
    <dataValidation type="list" allowBlank="1" showInputMessage="1" showErrorMessage="1" sqref="BW30:CF66 BW97:CF103 BW123:CF130" xr:uid="{989DFC02-52F0-4101-878D-17836E185FE4}">
      <formula1>$DF$14:$DF$15</formula1>
    </dataValidation>
    <dataValidation type="list" allowBlank="1" showInputMessage="1" showErrorMessage="1" sqref="BL77:BU78" xr:uid="{6A0259B0-500E-4142-AA96-61819D8BFF6B}">
      <formula1>$DI$37:$DI$48</formula1>
    </dataValidation>
    <dataValidation type="list" allowBlank="1" showInputMessage="1" showErrorMessage="1" sqref="BL79:BU80" xr:uid="{60FEEB8A-3980-4C8B-B4DB-84CCD9374D66}">
      <formula1>$DJ$37:$DJ$48</formula1>
    </dataValidation>
    <dataValidation type="list" imeMode="halfKatakana" allowBlank="1" showInputMessage="1" showErrorMessage="1" sqref="X173:AJ174" xr:uid="{6544ED26-99ED-42C1-A919-DCF1B307B0D2}">
      <formula1>$DF$184:$DF$192</formula1>
    </dataValidation>
    <dataValidation type="list" imeMode="halfKatakana" allowBlank="1" showInputMessage="1" showErrorMessage="1" sqref="X175:AJ176" xr:uid="{9FDCAA53-01C4-496D-BD58-1A2EAF331D7B}">
      <formula1>$DG$184:$DG$192</formula1>
    </dataValidation>
    <dataValidation type="list" imeMode="halfKatakana" allowBlank="1" showInputMessage="1" showErrorMessage="1" sqref="X177:AJ178" xr:uid="{9FE4D960-80DE-4687-9DE7-41D75144DBA4}">
      <formula1>$DH$184:$DH$192</formula1>
    </dataValidation>
    <dataValidation type="list" imeMode="halfKatakana" allowBlank="1" showInputMessage="1" showErrorMessage="1" sqref="X179:AJ180" xr:uid="{188DE1BE-FA9A-4F1F-98E5-54475F0DE1B8}">
      <formula1>$DI$184:$DI$192</formula1>
    </dataValidation>
    <dataValidation type="list" imeMode="halfKatakana" allowBlank="1" showInputMessage="1" showErrorMessage="1" sqref="X181:AJ182" xr:uid="{1D2B6699-549E-43C3-BDBF-2789E51DDC7B}">
      <formula1>$DJ$184:$DJ$192</formula1>
    </dataValidation>
    <dataValidation type="list" allowBlank="1" showInputMessage="1" showErrorMessage="1" sqref="BL27:BR28" xr:uid="{FE4C6DBB-BB7A-455F-92D8-BBCE472EFB21}">
      <formula1>$DH$14:$DH$16</formula1>
    </dataValidation>
    <dataValidation type="list" imeMode="off" allowBlank="1" showInputMessage="1" showErrorMessage="1" sqref="E173:F182" xr:uid="{186A0C05-A4E4-4438-B55F-DF3A81BE1F5D}">
      <formula1>$DE$173:$DE$182</formula1>
    </dataValidation>
  </dataValidations>
  <printOptions horizontalCentered="1"/>
  <pageMargins left="0.51" right="0.31" top="0.31" bottom="0.31" header="0.24" footer="0.1"/>
  <pageSetup paperSize="9" orientation="portrait" r:id="rId1"/>
  <headerFooter alignWithMargins="0">
    <oddFooter>&amp;C&amp;"ＭＳ Ｐゴシック,太字"&amp;9
版権所有 : 日本ｵｰﾁｽ･ｴﾚﾍﾞｰﾀ株式会社</oddFooter>
  </headerFooter>
  <rowBreaks count="1" manualBreakCount="1">
    <brk id="109" min="23" max="83" man="1"/>
  </rowBreaks>
  <ignoredErrors>
    <ignoredError sqref="BW92:CF92 BW67:CF69 BW74:CF75 BX82:CF82 BW104:CF109 BW71:CF72 BW110:CF122 BW83:CF90 BX70:CF70 BX73:CA73 CC73:CF73"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CD114-3786-4C1D-ACBC-470DECB66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A6BE1-91AC-4BBC-8D07-B6D5F284251B}">
  <ds:schemaRefs>
    <ds:schemaRef ds:uri="http://purl.org/dc/terms/"/>
    <ds:schemaRef ds:uri="http://purl.org/dc/dcmitype/"/>
    <ds:schemaRef ds:uri="7a3c49fa-4ed5-477a-b685-890afbe89026"/>
    <ds:schemaRef ds:uri="http://schemas.microsoft.com/office/infopath/2007/PartnerControls"/>
    <ds:schemaRef ds:uri="http://schemas.microsoft.com/office/2006/documentManagement/types"/>
    <ds:schemaRef ds:uri="http://www.w3.org/XML/1998/namespace"/>
    <ds:schemaRef ds:uri="11c1b744-1943-4570-8b3e-53605646af93"/>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8586057-2BD1-429F-AFF1-BB9BAB9DB2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UCMP-RG_Ver.2_S</vt:lpstr>
      <vt:lpstr>'UCMP-RG_Ver.2_S'!Print_Area</vt:lpstr>
      <vt:lpstr>'UCMP-RG_Ver.2_S'!Print_Titles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2023-11-17T06:55:31Z</cp:lastPrinted>
  <dcterms:created xsi:type="dcterms:W3CDTF">2009-08-17T04:44:12Z</dcterms:created>
  <dcterms:modified xsi:type="dcterms:W3CDTF">2024-01-31T05:36:40Z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