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RV_完\"/>
    </mc:Choice>
  </mc:AlternateContent>
  <xr:revisionPtr revIDLastSave="0" documentId="13_ncr:1_{45AB391E-401D-4A46-B5B5-2EC2F724E5C0}" xr6:coauthVersionLast="45" xr6:coauthVersionMax="47" xr10:uidLastSave="{00000000-0000-0000-0000-000000000000}"/>
  <bookViews>
    <workbookView xWindow="20370" yWindow="-120" windowWidth="20730" windowHeight="11160" xr2:uid="{86F404F3-BB3D-4DBB-9165-EAA59FCD178C}"/>
  </bookViews>
  <sheets>
    <sheet name="UCMP-RV_Ver.5_S" sheetId="45" r:id="rId1"/>
  </sheets>
  <definedNames>
    <definedName name="_xlnm.Print_Area" localSheetId="0">'UCMP-RV_Ver.5_S'!$E$3:$CG$123</definedName>
    <definedName name="_xlnm.Print_Titles" localSheetId="0">'UCMP-RV_Ver.5_S'!$3:$13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37" i="45" l="1"/>
  <c r="H122" i="45"/>
  <c r="H118" i="45"/>
  <c r="BF5" i="45"/>
  <c r="H120" i="45"/>
  <c r="CR105" i="45"/>
  <c r="CR104" i="45"/>
  <c r="BX99" i="45"/>
  <c r="BA31" i="45"/>
  <c r="BX104" i="45"/>
  <c r="CU135" i="45"/>
  <c r="CT135" i="45"/>
  <c r="CS135" i="45"/>
  <c r="CU134" i="45"/>
  <c r="CT134" i="45"/>
  <c r="CS134" i="45"/>
  <c r="CU133" i="45"/>
  <c r="CT133" i="45"/>
  <c r="CS133" i="45"/>
  <c r="CU132" i="45"/>
  <c r="CT132" i="45"/>
  <c r="CS132" i="45"/>
  <c r="CU131" i="45"/>
  <c r="CT131" i="45"/>
  <c r="CS131" i="45"/>
  <c r="BX52" i="45"/>
  <c r="CC99" i="45"/>
  <c r="CC48" i="45"/>
  <c r="BX48" i="45"/>
  <c r="BX43" i="45"/>
  <c r="CC43" i="45"/>
  <c r="CC52" i="45"/>
  <c r="CR74" i="45"/>
  <c r="CR73" i="45"/>
  <c r="CC104" i="45"/>
  <c r="CR94" i="45"/>
  <c r="CS94" i="45"/>
  <c r="CS93" i="45"/>
  <c r="CC65" i="45"/>
  <c r="BX65" i="45"/>
  <c r="CR62" i="45"/>
  <c r="CC60" i="45"/>
  <c r="CR61" i="45"/>
  <c r="CR93" i="45"/>
  <c r="CR84" i="45"/>
  <c r="BX83" i="45"/>
  <c r="CR83" i="45"/>
  <c r="CC71" i="45"/>
  <c r="BX71" i="45"/>
  <c r="CC83" i="45"/>
  <c r="CC74" i="45"/>
  <c r="BX74" i="45"/>
  <c r="BX60" i="45"/>
  <c r="CT94" i="45"/>
  <c r="CT93" i="45"/>
  <c r="BX93" i="45"/>
  <c r="CC93" i="45"/>
</calcChain>
</file>

<file path=xl/sharedStrings.xml><?xml version="1.0" encoding="utf-8"?>
<sst xmlns="http://schemas.openxmlformats.org/spreadsheetml/2006/main" count="302" uniqueCount="214">
  <si>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</si>
  <si>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</si>
  <si>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</si>
  <si>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</si>
  <si>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</si>
  <si>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</si>
  <si>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</si>
  <si>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</si>
  <si>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</si>
  <si>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</si>
  <si>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</si>
  <si>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</si>
  <si>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</si>
  <si>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</si>
  <si>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かご床面からつま先
保護板直線部までの
長さを測定する｡</t>
    <rPh sb="2" eb="3">
      <t>ユカ</t>
    </rPh>
    <rPh sb="3" eb="4">
      <t>メン</t>
    </rPh>
    <rPh sb="8" eb="9">
      <t>サキ</t>
    </rPh>
    <rPh sb="10" eb="12">
      <t>ホゴ</t>
    </rPh>
    <rPh sb="12" eb="13">
      <t>イタ</t>
    </rPh>
    <rPh sb="13" eb="15">
      <t>チョクセン</t>
    </rPh>
    <rPh sb="15" eb="16">
      <t>ブ</t>
    </rPh>
    <rPh sb="20" eb="21">
      <t>ナガ</t>
    </rPh>
    <rPh sb="23" eb="25">
      <t>ソクテイ</t>
    </rPh>
    <phoneticPr fontId="20"/>
  </si>
  <si>
    <t>規定値</t>
    <rPh sb="0" eb="2">
      <t>キテイ</t>
    </rPh>
    <rPh sb="2" eb="3">
      <t>チ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</si>
  <si>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</si>
  <si>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</si>
  <si>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</si>
  <si>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</si>
  <si>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</si>
  <si>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</si>
  <si>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</si>
  <si>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</si>
  <si>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</si>
  <si>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:</t>
    <phoneticPr fontId="20"/>
  </si>
  <si>
    <t>(1)</t>
    <phoneticPr fontId="20"/>
  </si>
  <si>
    <t>UCMP盤</t>
    <rPh sb="4" eb="5">
      <t>バン</t>
    </rPh>
    <phoneticPr fontId="20"/>
  </si>
  <si>
    <t>巻上機</t>
    <rPh sb="0" eb="2">
      <t>マキアゲ</t>
    </rPh>
    <rPh sb="2" eb="3">
      <t>キ</t>
    </rPh>
    <phoneticPr fontId="20"/>
  </si>
  <si>
    <t>型式</t>
    <rPh sb="0" eb="2">
      <t>カタシキ</t>
    </rPh>
    <phoneticPr fontId="20"/>
  </si>
  <si>
    <t>油の流出状況</t>
    <rPh sb="0" eb="1">
      <t>アブラ</t>
    </rPh>
    <rPh sb="2" eb="4">
      <t>リュウシュツ</t>
    </rPh>
    <rPh sb="4" eb="6">
      <t>ジョウキョウ</t>
    </rPh>
    <phoneticPr fontId="20"/>
  </si>
  <si>
    <t>目視により確認する。</t>
    <rPh sb="0" eb="2">
      <t>モクシ</t>
    </rPh>
    <rPh sb="5" eb="7">
      <t>カクニン</t>
    </rPh>
    <phoneticPr fontId="20"/>
  </si>
  <si>
    <t>型式が、大臣認定を受けたものと異なること。</t>
    <rPh sb="0" eb="2">
      <t>カタシキ</t>
    </rPh>
    <rPh sb="4" eb="6">
      <t>ダイジン</t>
    </rPh>
    <rPh sb="6" eb="8">
      <t>ニンテイ</t>
    </rPh>
    <rPh sb="9" eb="10">
      <t>ウ</t>
    </rPh>
    <rPh sb="15" eb="16">
      <t>コト</t>
    </rPh>
    <phoneticPr fontId="20"/>
  </si>
  <si>
    <t>型式：</t>
    <rPh sb="0" eb="2">
      <t>カタシキ</t>
    </rPh>
    <phoneticPr fontId="20"/>
  </si>
  <si>
    <t>PM3T</t>
    <phoneticPr fontId="20"/>
  </si>
  <si>
    <t>油が流出していること。</t>
    <rPh sb="0" eb="1">
      <t>アブラ</t>
    </rPh>
    <rPh sb="2" eb="4">
      <t>リュウシュツ</t>
    </rPh>
    <phoneticPr fontId="20"/>
  </si>
  <si>
    <t>○</t>
    <phoneticPr fontId="20"/>
  </si>
  <si>
    <r>
      <t>O</t>
    </r>
    <r>
      <rPr>
        <sz val="11"/>
        <rFont val="ＭＳ Ｐゴシック"/>
        <family val="3"/>
        <charset val="128"/>
      </rPr>
      <t>VF</t>
    </r>
    <phoneticPr fontId="20"/>
  </si>
  <si>
    <r>
      <t>O</t>
    </r>
    <r>
      <rPr>
        <sz val="11"/>
        <rFont val="ＭＳ Ｐゴシック"/>
        <family val="3"/>
        <charset val="128"/>
      </rPr>
      <t>VF2</t>
    </r>
    <phoneticPr fontId="20"/>
  </si>
  <si>
    <t>インバータ型式:</t>
    <rPh sb="5" eb="7">
      <t>カタシキ</t>
    </rPh>
    <phoneticPr fontId="20"/>
  </si>
  <si>
    <r>
      <t>A</t>
    </r>
    <r>
      <rPr>
        <sz val="11"/>
        <rFont val="ＭＳ Ｐゴシック"/>
        <family val="3"/>
        <charset val="128"/>
      </rPr>
      <t>DT</t>
    </r>
    <phoneticPr fontId="20"/>
  </si>
  <si>
    <t>ADS</t>
    <phoneticPr fontId="20"/>
  </si>
  <si>
    <t>作動の状況</t>
    <rPh sb="0" eb="2">
      <t>サドウ</t>
    </rPh>
    <rPh sb="3" eb="5">
      <t>ジョウキョウ</t>
    </rPh>
    <phoneticPr fontId="20"/>
  </si>
  <si>
    <t>劣化の状況</t>
    <rPh sb="0" eb="2">
      <t>レッカ</t>
    </rPh>
    <rPh sb="3" eb="5">
      <t>ジョウキョウ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</si>
  <si>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</si>
  <si>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経年を確認する。</t>
    <rPh sb="0" eb="2">
      <t>ケイネン</t>
    </rPh>
    <rPh sb="3" eb="5">
      <t>カクニン</t>
    </rPh>
    <phoneticPr fontId="20"/>
  </si>
  <si>
    <t>目視により確認する</t>
    <rPh sb="0" eb="2">
      <t>モクシ</t>
    </rPh>
    <rPh sb="5" eb="7">
      <t>カクニン</t>
    </rPh>
    <phoneticPr fontId="20"/>
  </si>
  <si>
    <t>右：</t>
    <rPh sb="0" eb="1">
      <t>ミギ</t>
    </rPh>
    <phoneticPr fontId="20"/>
  </si>
  <si>
    <t>左：</t>
    <rPh sb="0" eb="1">
      <t>ヒダリ</t>
    </rPh>
    <phoneticPr fontId="20"/>
  </si>
  <si>
    <t>mm</t>
    <phoneticPr fontId="20"/>
  </si>
  <si>
    <t>型式:</t>
    <rPh sb="0" eb="2">
      <t>カタシキ</t>
    </rPh>
    <phoneticPr fontId="20"/>
  </si>
  <si>
    <t>　ﾌﾟﾛｸﾞﾗﾑ 型式</t>
    <rPh sb="9" eb="11">
      <t>カタシキ</t>
    </rPh>
    <phoneticPr fontId="20"/>
  </si>
  <si>
    <t>cm</t>
    <phoneticPr fontId="20"/>
  </si>
  <si>
    <t>保持力の状況</t>
    <rPh sb="0" eb="3">
      <t>ホジリョク</t>
    </rPh>
    <rPh sb="2" eb="3">
      <t>リョク</t>
    </rPh>
    <rPh sb="4" eb="6">
      <t>ジョウキョウ</t>
    </rPh>
    <phoneticPr fontId="20"/>
  </si>
  <si>
    <t>良</t>
    <rPh sb="0" eb="1">
      <t>リョウ</t>
    </rPh>
    <phoneticPr fontId="20"/>
  </si>
  <si>
    <t>否</t>
    <rPh sb="0" eb="1">
      <t>ヒ</t>
    </rPh>
    <phoneticPr fontId="20"/>
  </si>
  <si>
    <t>右：</t>
    <rPh sb="0" eb="1">
      <t>ミギ</t>
    </rPh>
    <phoneticPr fontId="20"/>
  </si>
  <si>
    <t>左：</t>
    <rPh sb="0" eb="1">
      <t>ヒダリ</t>
    </rPh>
    <phoneticPr fontId="20"/>
  </si>
  <si>
    <t>mm</t>
    <phoneticPr fontId="20"/>
  </si>
  <si>
    <t>mm</t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</si>
  <si>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</si>
  <si>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　　型式：　　20237ABD　　　　　</t>
    <rPh sb="2" eb="4">
      <t>カタシキ</t>
    </rPh>
    <phoneticPr fontId="20"/>
  </si>
  <si>
    <t xml:space="preserve">  規定値 : 68.5 cm　未満であること｡  </t>
    <rPh sb="2" eb="4">
      <t>キテイ</t>
    </rPh>
    <rPh sb="4" eb="5">
      <t>チ</t>
    </rPh>
    <rPh sb="16" eb="18">
      <t>ミマン</t>
    </rPh>
    <phoneticPr fontId="20"/>
  </si>
  <si>
    <t>着床位置から±105 mm以内の位置で動作しないこと。</t>
    <rPh sb="0" eb="2">
      <t>チャクショウ</t>
    </rPh>
    <rPh sb="2" eb="4">
      <t>イチ</t>
    </rPh>
    <rPh sb="13" eb="15">
      <t>イナイ</t>
    </rPh>
    <rPh sb="16" eb="18">
      <t>イチ</t>
    </rPh>
    <rPh sb="19" eb="21">
      <t>ドウサ</t>
    </rPh>
    <phoneticPr fontId="20"/>
  </si>
  <si>
    <t>(2)</t>
    <phoneticPr fontId="20"/>
  </si>
  <si>
    <t>厚み</t>
    <rPh sb="0" eb="1">
      <t>アツ</t>
    </rPh>
    <phoneticPr fontId="20"/>
  </si>
  <si>
    <t>：</t>
    <phoneticPr fontId="20"/>
  </si>
  <si>
    <t>積載125%でかごを保持できないこと。</t>
    <rPh sb="0" eb="2">
      <t>セキサイ</t>
    </rPh>
    <rPh sb="10" eb="12">
      <t>ホジ</t>
    </rPh>
    <phoneticPr fontId="20"/>
  </si>
  <si>
    <t>金尺等により測定する。</t>
    <rPh sb="0" eb="1">
      <t>カナ</t>
    </rPh>
    <rPh sb="1" eb="2">
      <t>ジャク</t>
    </rPh>
    <rPh sb="2" eb="3">
      <t>トウ</t>
    </rPh>
    <rPh sb="6" eb="8">
      <t>ソクテイ</t>
    </rPh>
    <phoneticPr fontId="20"/>
  </si>
  <si>
    <t>規定値を超えていること。</t>
    <rPh sb="0" eb="3">
      <t>キテイチ</t>
    </rPh>
    <rPh sb="4" eb="5">
      <t>コ</t>
    </rPh>
    <phoneticPr fontId="20"/>
  </si>
  <si>
    <t>規定値　：　横開き　5 ～ 6.5 mm</t>
    <rPh sb="0" eb="3">
      <t>キテイチ</t>
    </rPh>
    <rPh sb="6" eb="7">
      <t>ヨコ</t>
    </rPh>
    <rPh sb="7" eb="8">
      <t>ビラ</t>
    </rPh>
    <phoneticPr fontId="20"/>
  </si>
  <si>
    <t>電磁接触器(SR1,SR2)</t>
    <rPh sb="0" eb="2">
      <t>デンジ</t>
    </rPh>
    <rPh sb="2" eb="4">
      <t>セッショク</t>
    </rPh>
    <rPh sb="4" eb="5">
      <t>キ</t>
    </rPh>
    <phoneticPr fontId="20"/>
  </si>
  <si>
    <t>健全性の監視の状況</t>
    <rPh sb="0" eb="3">
      <t>ケンゼンセイ</t>
    </rPh>
    <rPh sb="4" eb="6">
      <t>カンシ</t>
    </rPh>
    <rPh sb="7" eb="9">
      <t>ジョウキョウ</t>
    </rPh>
    <phoneticPr fontId="20"/>
  </si>
  <si>
    <t>機器故障と判定され、制止すること。</t>
    <rPh sb="0" eb="2">
      <t>キキ</t>
    </rPh>
    <rPh sb="2" eb="4">
      <t>コショウ</t>
    </rPh>
    <rPh sb="5" eb="7">
      <t>ハンテイ</t>
    </rPh>
    <rPh sb="10" eb="12">
      <t>セイシ</t>
    </rPh>
    <phoneticPr fontId="20"/>
  </si>
  <si>
    <t>(3)</t>
    <phoneticPr fontId="20"/>
  </si>
  <si>
    <t>(8)</t>
    <phoneticPr fontId="20"/>
  </si>
  <si>
    <t>規定値　：　横開き　12　～　15 mm</t>
    <rPh sb="0" eb="3">
      <t>キテイチ</t>
    </rPh>
    <rPh sb="6" eb="7">
      <t>ヨコ</t>
    </rPh>
    <rPh sb="7" eb="8">
      <t>ビラ</t>
    </rPh>
    <phoneticPr fontId="20"/>
  </si>
  <si>
    <t>寿命</t>
    <rPh sb="0" eb="2">
      <t>ジュミョウ</t>
    </rPh>
    <phoneticPr fontId="20"/>
  </si>
  <si>
    <t>稼働回数又は経年を確認する。</t>
    <rPh sb="0" eb="2">
      <t>カドウ</t>
    </rPh>
    <rPh sb="2" eb="4">
      <t>カイスウ</t>
    </rPh>
    <rPh sb="4" eb="5">
      <t>マタ</t>
    </rPh>
    <rPh sb="6" eb="8">
      <t>ケイネン</t>
    </rPh>
    <rPh sb="9" eb="11">
      <t>カクニン</t>
    </rPh>
    <phoneticPr fontId="20"/>
  </si>
  <si>
    <t>稼働回数が150万回を超えていること又は設置後3年を経過していること。</t>
    <rPh sb="0" eb="2">
      <t>カドウ</t>
    </rPh>
    <rPh sb="2" eb="4">
      <t>カイスウ</t>
    </rPh>
    <rPh sb="8" eb="10">
      <t>マンカイ</t>
    </rPh>
    <rPh sb="11" eb="12">
      <t>コ</t>
    </rPh>
    <rPh sb="18" eb="19">
      <t>マタ</t>
    </rPh>
    <rPh sb="20" eb="22">
      <t>セッチ</t>
    </rPh>
    <rPh sb="22" eb="23">
      <t>ゴ</t>
    </rPh>
    <rPh sb="24" eb="25">
      <t>ネン</t>
    </rPh>
    <rPh sb="26" eb="28">
      <t>ケイカ</t>
    </rPh>
    <phoneticPr fontId="20"/>
  </si>
  <si>
    <t>(7)</t>
    <phoneticPr fontId="20"/>
  </si>
  <si>
    <t>(5)</t>
    <phoneticPr fontId="20"/>
  </si>
  <si>
    <t>(4)</t>
    <phoneticPr fontId="20"/>
  </si>
  <si>
    <t>(9)</t>
    <phoneticPr fontId="20"/>
  </si>
  <si>
    <t>(6)</t>
    <phoneticPr fontId="20"/>
  </si>
  <si>
    <t xml:space="preserve">   </t>
    <phoneticPr fontId="20"/>
  </si>
  <si>
    <t>号機</t>
    <rPh sb="0" eb="2">
      <t>ゴウキ</t>
    </rPh>
    <phoneticPr fontId="20"/>
  </si>
  <si>
    <t>動作回数又は経年を確認する。</t>
    <rPh sb="0" eb="2">
      <t>ドウサ</t>
    </rPh>
    <rPh sb="2" eb="4">
      <t>カイスウ</t>
    </rPh>
    <rPh sb="4" eb="5">
      <t>マタ</t>
    </rPh>
    <rPh sb="6" eb="8">
      <t>ケイネン</t>
    </rPh>
    <rPh sb="9" eb="11">
      <t>カクニン</t>
    </rPh>
    <phoneticPr fontId="20"/>
  </si>
  <si>
    <t>設置後の動作回数が規定回数到着時、又は設置後10年を経過していること。</t>
    <rPh sb="0" eb="2">
      <t>セッチ</t>
    </rPh>
    <rPh sb="2" eb="3">
      <t>ゴ</t>
    </rPh>
    <rPh sb="4" eb="6">
      <t>ドウサ</t>
    </rPh>
    <rPh sb="6" eb="8">
      <t>カイスウ</t>
    </rPh>
    <rPh sb="9" eb="11">
      <t>キテイ</t>
    </rPh>
    <rPh sb="11" eb="13">
      <t>カイスウ</t>
    </rPh>
    <rPh sb="13" eb="15">
      <t>トウチャク</t>
    </rPh>
    <rPh sb="15" eb="16">
      <t>ジ</t>
    </rPh>
    <rPh sb="17" eb="18">
      <t>マタ</t>
    </rPh>
    <rPh sb="19" eb="21">
      <t>セッチ</t>
    </rPh>
    <rPh sb="21" eb="22">
      <t>ゴ</t>
    </rPh>
    <rPh sb="24" eb="25">
      <t>ネン</t>
    </rPh>
    <rPh sb="26" eb="28">
      <t>ケイカ</t>
    </rPh>
    <phoneticPr fontId="20"/>
  </si>
  <si>
    <t>全閉位置からの距離</t>
    <rPh sb="0" eb="2">
      <t>ゼンペイ</t>
    </rPh>
    <rPh sb="2" eb="4">
      <t>イチ</t>
    </rPh>
    <rPh sb="7" eb="9">
      <t>キョリ</t>
    </rPh>
    <phoneticPr fontId="20"/>
  </si>
  <si>
    <t>最大値：</t>
    <rPh sb="0" eb="3">
      <t>サイダイチ</t>
    </rPh>
    <phoneticPr fontId="20"/>
  </si>
  <si>
    <t>最小値：</t>
    <rPh sb="0" eb="3">
      <t>サイショウチ</t>
    </rPh>
    <phoneticPr fontId="20"/>
  </si>
  <si>
    <t>mm</t>
    <phoneticPr fontId="20"/>
  </si>
  <si>
    <r>
      <t>20237</t>
    </r>
    <r>
      <rPr>
        <sz val="11"/>
        <rFont val="ＭＳ Ｐゴシック"/>
        <family val="3"/>
        <charset val="128"/>
      </rPr>
      <t>ABD</t>
    </r>
    <phoneticPr fontId="20"/>
  </si>
  <si>
    <r>
      <t>2</t>
    </r>
    <r>
      <rPr>
        <sz val="11"/>
        <rFont val="ＭＳ Ｐゴシック"/>
        <family val="3"/>
        <charset val="128"/>
      </rPr>
      <t>0237ABC</t>
    </r>
    <phoneticPr fontId="20"/>
  </si>
  <si>
    <r>
      <t>A</t>
    </r>
    <r>
      <rPr>
        <sz val="11"/>
        <rFont val="ＭＳ Ｐゴシック"/>
        <family val="3"/>
        <charset val="128"/>
      </rPr>
      <t>DR</t>
    </r>
    <phoneticPr fontId="20"/>
  </si>
  <si>
    <t>動作回数：SR1 : 100万回  SR2 : 50万回</t>
    <rPh sb="0" eb="2">
      <t>ドウサ</t>
    </rPh>
    <rPh sb="2" eb="4">
      <t>カイスウ</t>
    </rPh>
    <rPh sb="14" eb="16">
      <t>マンカイ</t>
    </rPh>
    <rPh sb="26" eb="28">
      <t>マンカイ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</si>
  <si>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</si>
  <si>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r>
      <t>U</t>
    </r>
    <r>
      <rPr>
        <sz val="11"/>
        <rFont val="ＭＳ Ｐゴシック"/>
        <family val="3"/>
        <charset val="128"/>
      </rPr>
      <t>CMP型式</t>
    </r>
    <rPh sb="4" eb="6">
      <t>カタシキ</t>
    </rPh>
    <phoneticPr fontId="20"/>
  </si>
  <si>
    <r>
      <t>ﾌﾟﾛｸﾞﾗﾑV</t>
    </r>
    <r>
      <rPr>
        <sz val="11"/>
        <rFont val="ＭＳ Ｐゴシック"/>
        <family val="3"/>
        <charset val="128"/>
      </rPr>
      <t>er.</t>
    </r>
    <phoneticPr fontId="20"/>
  </si>
  <si>
    <r>
      <t>E</t>
    </r>
    <r>
      <rPr>
        <sz val="11"/>
        <rFont val="ＭＳ Ｐゴシック"/>
        <family val="3"/>
        <charset val="128"/>
      </rPr>
      <t>NNNUN-1576</t>
    </r>
    <phoneticPr fontId="20"/>
  </si>
  <si>
    <r>
      <t>E</t>
    </r>
    <r>
      <rPr>
        <sz val="11"/>
        <rFont val="ＭＳ Ｐゴシック"/>
        <family val="3"/>
        <charset val="128"/>
      </rPr>
      <t>NNNUN-2127</t>
    </r>
    <phoneticPr fontId="20"/>
  </si>
  <si>
    <r>
      <t>3</t>
    </r>
    <r>
      <rPr>
        <sz val="11"/>
        <rFont val="ＭＳ Ｐゴシック"/>
        <family val="3"/>
        <charset val="128"/>
      </rPr>
      <t>1588AAB</t>
    </r>
    <phoneticPr fontId="20"/>
  </si>
  <si>
    <t>DBRT-1</t>
    <phoneticPr fontId="20"/>
  </si>
  <si>
    <r>
      <t>D</t>
    </r>
    <r>
      <rPr>
        <sz val="11"/>
        <rFont val="ＭＳ Ｐゴシック"/>
        <family val="3"/>
        <charset val="128"/>
      </rPr>
      <t>BRT-1A</t>
    </r>
    <phoneticPr fontId="20"/>
  </si>
  <si>
    <t>型</t>
    <rPh sb="0" eb="1">
      <t>カタ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</si>
  <si>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</si>
  <si>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</si>
  <si>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</si>
  <si>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？？</t>
    <phoneticPr fontId="20"/>
  </si>
  <si>
    <t>mm</t>
    <phoneticPr fontId="20"/>
  </si>
  <si>
    <t>動作位置</t>
    <rPh sb="0" eb="2">
      <t>ドウサ</t>
    </rPh>
    <rPh sb="2" eb="4">
      <t>イチ</t>
    </rPh>
    <phoneticPr fontId="20"/>
  </si>
  <si>
    <t>経年</t>
    <rPh sb="0" eb="2">
      <t>ケイネン</t>
    </rPh>
    <phoneticPr fontId="20"/>
  </si>
  <si>
    <t>年</t>
    <rPh sb="0" eb="1">
      <t>ネン</t>
    </rPh>
    <phoneticPr fontId="20"/>
  </si>
  <si>
    <t>保持</t>
    <rPh sb="0" eb="2">
      <t>ホジ</t>
    </rPh>
    <phoneticPr fontId="20"/>
  </si>
  <si>
    <t>右</t>
    <rPh sb="0" eb="1">
      <t>ミギ</t>
    </rPh>
    <phoneticPr fontId="20"/>
  </si>
  <si>
    <t>左</t>
    <rPh sb="0" eb="1">
      <t>ヒダリ</t>
    </rPh>
    <phoneticPr fontId="20"/>
  </si>
  <si>
    <t>判定</t>
    <rPh sb="0" eb="2">
      <t>ハンテイ</t>
    </rPh>
    <phoneticPr fontId="20"/>
  </si>
  <si>
    <t>回数</t>
    <rPh sb="0" eb="2">
      <t>カイスウ</t>
    </rPh>
    <phoneticPr fontId="20"/>
  </si>
  <si>
    <t>万回</t>
    <rPh sb="0" eb="2">
      <t>マンカイ</t>
    </rPh>
    <phoneticPr fontId="20"/>
  </si>
  <si>
    <t>SR1:</t>
    <phoneticPr fontId="20"/>
  </si>
  <si>
    <t>SR2:</t>
    <phoneticPr fontId="20"/>
  </si>
  <si>
    <t>SR1</t>
    <phoneticPr fontId="20"/>
  </si>
  <si>
    <t>SR2</t>
    <phoneticPr fontId="20"/>
  </si>
  <si>
    <t>総合</t>
    <rPh sb="0" eb="2">
      <t>ソウゴウ</t>
    </rPh>
    <phoneticPr fontId="20"/>
  </si>
  <si>
    <t>最大</t>
    <rPh sb="0" eb="2">
      <t>サイダイ</t>
    </rPh>
    <phoneticPr fontId="20"/>
  </si>
  <si>
    <t>最小</t>
    <rPh sb="0" eb="2">
      <t>サイショウ</t>
    </rPh>
    <phoneticPr fontId="20"/>
  </si>
  <si>
    <t>測定値</t>
    <rPh sb="0" eb="3">
      <t>ソクテイチ</t>
    </rPh>
    <phoneticPr fontId="20"/>
  </si>
  <si>
    <t>経年を入力すると自動で判定される。</t>
    <rPh sb="0" eb="2">
      <t>ケイネン</t>
    </rPh>
    <rPh sb="3" eb="5">
      <t>ニュウリョク</t>
    </rPh>
    <rPh sb="8" eb="10">
      <t>ジドウ</t>
    </rPh>
    <rPh sb="11" eb="13">
      <t>ハンテイ</t>
    </rPh>
    <phoneticPr fontId="20"/>
  </si>
  <si>
    <t>型式を記入し手動で判定する。</t>
    <rPh sb="0" eb="2">
      <t>カタシキ</t>
    </rPh>
    <rPh sb="3" eb="5">
      <t>キニュウ</t>
    </rPh>
    <rPh sb="6" eb="8">
      <t>シュドウ</t>
    </rPh>
    <rPh sb="9" eb="11">
      <t>ハンテイ</t>
    </rPh>
    <phoneticPr fontId="20"/>
  </si>
  <si>
    <t>手動で判定する。</t>
    <rPh sb="0" eb="2">
      <t>シュドウ</t>
    </rPh>
    <rPh sb="3" eb="5">
      <t>ハンテイ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</si>
  <si>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</si>
  <si>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動作位置を記入すると自動で判定される。</t>
    <rPh sb="0" eb="2">
      <t>ドウサ</t>
    </rPh>
    <rPh sb="2" eb="4">
      <t>イチ</t>
    </rPh>
    <rPh sb="5" eb="7">
      <t>キニュウ</t>
    </rPh>
    <rPh sb="10" eb="12">
      <t>ジドウ</t>
    </rPh>
    <rPh sb="13" eb="15">
      <t>ハンテイ</t>
    </rPh>
    <phoneticPr fontId="20"/>
  </si>
  <si>
    <t>厚みを記入すると自動で判定される。</t>
    <rPh sb="0" eb="1">
      <t>アツ</t>
    </rPh>
    <rPh sb="3" eb="5">
      <t>キニュウ</t>
    </rPh>
    <rPh sb="8" eb="10">
      <t>ジドウ</t>
    </rPh>
    <rPh sb="11" eb="13">
      <t>ハンテイ</t>
    </rPh>
    <phoneticPr fontId="20"/>
  </si>
  <si>
    <t>良否判定を選択すると自動で判定される。</t>
    <rPh sb="0" eb="2">
      <t>リョウヒ</t>
    </rPh>
    <rPh sb="2" eb="4">
      <t>ハンテイ</t>
    </rPh>
    <rPh sb="5" eb="7">
      <t>センタク</t>
    </rPh>
    <rPh sb="10" eb="12">
      <t>ジドウ</t>
    </rPh>
    <rPh sb="13" eb="15">
      <t>ハンテイ</t>
    </rPh>
    <phoneticPr fontId="20"/>
  </si>
  <si>
    <t>稼働回数、経年を入力すると自動で判定される。</t>
    <rPh sb="0" eb="2">
      <t>カドウ</t>
    </rPh>
    <rPh sb="2" eb="4">
      <t>カイスウ</t>
    </rPh>
    <rPh sb="5" eb="7">
      <t>ケイネン</t>
    </rPh>
    <rPh sb="8" eb="10">
      <t>ニュウリョク</t>
    </rPh>
    <rPh sb="13" eb="15">
      <t>ジドウ</t>
    </rPh>
    <rPh sb="16" eb="18">
      <t>ハンテイ</t>
    </rPh>
    <phoneticPr fontId="20"/>
  </si>
  <si>
    <t>動作回数、経年を入力すると自動で判定される。</t>
    <rPh sb="0" eb="2">
      <t>ドウサ</t>
    </rPh>
    <rPh sb="2" eb="4">
      <t>カイスウ</t>
    </rPh>
    <rPh sb="5" eb="7">
      <t>ケイネン</t>
    </rPh>
    <rPh sb="8" eb="10">
      <t>ニュウリョク</t>
    </rPh>
    <rPh sb="13" eb="15">
      <t>ジドウ</t>
    </rPh>
    <rPh sb="16" eb="18">
      <t>ハンテイ</t>
    </rPh>
    <phoneticPr fontId="20"/>
  </si>
  <si>
    <t>型式を記入し手動で判定する。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</si>
  <si>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つま先保護板</t>
    <rPh sb="2" eb="3">
      <t>サキ</t>
    </rPh>
    <rPh sb="3" eb="5">
      <t>ホゴ</t>
    </rPh>
    <rPh sb="5" eb="6">
      <t>バン</t>
    </rPh>
    <phoneticPr fontId="20"/>
  </si>
  <si>
    <t>特定距離感知装置</t>
    <rPh sb="0" eb="2">
      <t>トクテイ</t>
    </rPh>
    <rPh sb="2" eb="4">
      <t>キョリ</t>
    </rPh>
    <rPh sb="4" eb="6">
      <t>カンチ</t>
    </rPh>
    <rPh sb="6" eb="8">
      <t>ソウチ</t>
    </rPh>
    <phoneticPr fontId="20"/>
  </si>
  <si>
    <t>安全制御ﾌﾟﾛｸﾞﾗﾑ</t>
    <rPh sb="0" eb="2">
      <t>アンゼン</t>
    </rPh>
    <rPh sb="2" eb="4">
      <t>セイギョ</t>
    </rPh>
    <phoneticPr fontId="20"/>
  </si>
  <si>
    <t>ﾌﾞﾚｰｷ</t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</si>
  <si>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</si>
  <si>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かご戸ｽｲｯﾁ</t>
    <rPh sb="2" eb="3">
      <t>ト</t>
    </rPh>
    <phoneticPr fontId="20"/>
  </si>
  <si>
    <t>各階乗場戸ｽｲｯﾁ</t>
    <rPh sb="0" eb="2">
      <t>カクカイ</t>
    </rPh>
    <rPh sb="2" eb="4">
      <t>ノリバ</t>
    </rPh>
    <rPh sb="4" eb="5">
      <t>ト</t>
    </rPh>
    <phoneticPr fontId="20"/>
  </si>
  <si>
    <t>ｽｲｯﾁの全閉位置からの距離</t>
    <rPh sb="5" eb="7">
      <t>ゼンペイ</t>
    </rPh>
    <rPh sb="7" eb="9">
      <t>イチ</t>
    </rPh>
    <rPh sb="12" eb="14">
      <t>キョリ</t>
    </rPh>
    <phoneticPr fontId="20"/>
  </si>
  <si>
    <t>戸閉時ﾌｯｸのかかり代</t>
    <rPh sb="0" eb="1">
      <t>ト</t>
    </rPh>
    <rPh sb="1" eb="2">
      <t>ヘイ</t>
    </rPh>
    <rPh sb="2" eb="3">
      <t>ジ</t>
    </rPh>
    <rPh sb="10" eb="11">
      <t>シロ</t>
    </rPh>
    <phoneticPr fontId="20"/>
  </si>
  <si>
    <t>ﾄﾙｸ調整</t>
    <rPh sb="3" eb="5">
      <t>チョウセイ</t>
    </rPh>
    <phoneticPr fontId="20"/>
  </si>
  <si>
    <t>ﾊﾟｯﾄﾞの厚さの状況</t>
    <rPh sb="6" eb="7">
      <t>アツ</t>
    </rPh>
    <rPh sb="9" eb="11">
      <t>ジョウキョウ</t>
    </rPh>
    <phoneticPr fontId="20"/>
  </si>
  <si>
    <t>ﾊﾟｯﾄﾞの状況</t>
    <rPh sb="6" eb="8">
      <t>ジョウキョウ</t>
    </rPh>
    <phoneticPr fontId="20"/>
  </si>
  <si>
    <t>安全制御ﾌﾟﾛｸﾞﾗﾑが搭載されたﾏｲｺﾝの型式を確認する。</t>
    <rPh sb="0" eb="2">
      <t>アンゼン</t>
    </rPh>
    <rPh sb="2" eb="4">
      <t>セイギョ</t>
    </rPh>
    <rPh sb="12" eb="14">
      <t>トウサイ</t>
    </rPh>
    <rPh sb="22" eb="24">
      <t>カタシキ</t>
    </rPh>
    <rPh sb="25" eb="27">
      <t>カクニン</t>
    </rPh>
    <phoneticPr fontId="20"/>
  </si>
  <si>
    <t>金尺等によりﾊﾞﾈの長さを測定する。</t>
    <rPh sb="0" eb="1">
      <t>カナ</t>
    </rPh>
    <rPh sb="1" eb="2">
      <t>ジャク</t>
    </rPh>
    <rPh sb="2" eb="3">
      <t>トウ</t>
    </rPh>
    <rPh sb="10" eb="11">
      <t>ナガ</t>
    </rPh>
    <rPh sb="13" eb="15">
      <t>ソクテイ</t>
    </rPh>
    <phoneticPr fontId="20"/>
  </si>
  <si>
    <t>金尺等によりﾊﾟｯﾄﾞの厚さを測定する。</t>
    <rPh sb="0" eb="1">
      <t>カナ</t>
    </rPh>
    <rPh sb="1" eb="2">
      <t>ジャク</t>
    </rPh>
    <rPh sb="2" eb="3">
      <t>トウ</t>
    </rPh>
    <rPh sb="12" eb="13">
      <t>アツ</t>
    </rPh>
    <rPh sb="15" eb="17">
      <t>ソクテイ</t>
    </rPh>
    <phoneticPr fontId="20"/>
  </si>
  <si>
    <t>両側ﾌﾞﾚｰｷ</t>
    <rPh sb="0" eb="2">
      <t>リョウガワ</t>
    </rPh>
    <phoneticPr fontId="20"/>
  </si>
  <si>
    <t>片側ﾌﾞﾚｰｷ</t>
    <rPh sb="0" eb="2">
      <t>カタガワ</t>
    </rPh>
    <phoneticPr fontId="20"/>
  </si>
  <si>
    <t>保守ﾂｰﾙにて、常時ＯＮ故障検査手順を実行し、確認する。</t>
    <rPh sb="0" eb="2">
      <t>ホシュ</t>
    </rPh>
    <rPh sb="8" eb="10">
      <t>ジョウジ</t>
    </rPh>
    <rPh sb="12" eb="14">
      <t>コショウ</t>
    </rPh>
    <rPh sb="14" eb="16">
      <t>ケンサ</t>
    </rPh>
    <rPh sb="16" eb="18">
      <t>テジュン</t>
    </rPh>
    <rPh sb="19" eb="21">
      <t>ジッコウ</t>
    </rPh>
    <rPh sb="23" eb="25">
      <t>カクニン</t>
    </rPh>
    <phoneticPr fontId="20"/>
  </si>
  <si>
    <t>ﾌﾟﾘﾝﾄ基盤に記載された型式が、大臣認定を受けたものと異なること。</t>
    <rPh sb="5" eb="7">
      <t>キバン</t>
    </rPh>
    <rPh sb="8" eb="10">
      <t>キサイ</t>
    </rPh>
    <rPh sb="13" eb="15">
      <t>カタシキ</t>
    </rPh>
    <rPh sb="17" eb="19">
      <t>ダイジン</t>
    </rPh>
    <rPh sb="19" eb="21">
      <t>ニンテイ</t>
    </rPh>
    <rPh sb="22" eb="23">
      <t>ウ</t>
    </rPh>
    <rPh sb="28" eb="29">
      <t>コト</t>
    </rPh>
    <phoneticPr fontId="20"/>
  </si>
  <si>
    <t>ﾊﾞﾈの設定寸法規定範囲（ 87 ～ 102 mm）から外れていること。</t>
    <rPh sb="4" eb="6">
      <t>セッテイ</t>
    </rPh>
    <rPh sb="6" eb="8">
      <t>スンポウ</t>
    </rPh>
    <rPh sb="8" eb="10">
      <t>キテイ</t>
    </rPh>
    <rPh sb="10" eb="12">
      <t>ハンイ</t>
    </rPh>
    <rPh sb="28" eb="29">
      <t>ハズ</t>
    </rPh>
    <phoneticPr fontId="20"/>
  </si>
  <si>
    <t>ﾊﾟｯﾄﾞの厚みが2.5mm未満であること。</t>
    <rPh sb="6" eb="7">
      <t>アツ</t>
    </rPh>
    <rPh sb="14" eb="16">
      <t>ミマン</t>
    </rPh>
    <phoneticPr fontId="20"/>
  </si>
  <si>
    <t>ﾊﾟｯﾄﾞに欠損､割れがあること。</t>
    <rPh sb="6" eb="8">
      <t>ケッソン</t>
    </rPh>
    <rPh sb="9" eb="10">
      <t>ワ</t>
    </rPh>
    <phoneticPr fontId="20"/>
  </si>
  <si>
    <t>無積載片側ﾌﾞﾚｰｷで、3秒間開放かご移動距離が20mmを超えていること。</t>
    <rPh sb="0" eb="1">
      <t>ム</t>
    </rPh>
    <rPh sb="1" eb="3">
      <t>セキサイ</t>
    </rPh>
    <rPh sb="21" eb="23">
      <t>キョリ</t>
    </rPh>
    <phoneticPr fontId="20"/>
  </si>
  <si>
    <t>ﾌﾞﾚｰｷ開放時に接点が開である。又は締結時に接点が閉であること。</t>
    <rPh sb="5" eb="7">
      <t>カイホウ</t>
    </rPh>
    <rPh sb="7" eb="8">
      <t>ジ</t>
    </rPh>
    <rPh sb="9" eb="11">
      <t>セッテン</t>
    </rPh>
    <rPh sb="12" eb="13">
      <t>カイ</t>
    </rPh>
    <rPh sb="17" eb="18">
      <t>マタ</t>
    </rPh>
    <rPh sb="19" eb="21">
      <t>テイケツ</t>
    </rPh>
    <rPh sb="21" eb="22">
      <t>ジ</t>
    </rPh>
    <rPh sb="23" eb="25">
      <t>セッテン</t>
    </rPh>
    <rPh sb="26" eb="27">
      <t>ヘイ</t>
    </rPh>
    <phoneticPr fontId="20"/>
  </si>
  <si>
    <t>発行 :令和　3年　1月　6日Ver.5</t>
    <rPh sb="0" eb="2">
      <t>ハッコウ</t>
    </rPh>
    <rPh sb="4" eb="6">
      <t>レイワ</t>
    </rPh>
    <rPh sb="8" eb="9">
      <t>ネン</t>
    </rPh>
    <rPh sb="11" eb="12">
      <t>ツキ</t>
    </rPh>
    <rPh sb="14" eb="15">
      <t>ヒ</t>
    </rPh>
    <phoneticPr fontId="20"/>
  </si>
  <si>
    <t>UCMP盤に取り付けられた銘板の型式が、大臣認定を受けたものと異なること。</t>
    <rPh sb="4" eb="5">
      <t>バン</t>
    </rPh>
    <rPh sb="6" eb="7">
      <t>ト</t>
    </rPh>
    <rPh sb="8" eb="9">
      <t>ツ</t>
    </rPh>
    <rPh sb="13" eb="15">
      <t>メイバン</t>
    </rPh>
    <rPh sb="16" eb="18">
      <t>カタシキ</t>
    </rPh>
    <rPh sb="20" eb="22">
      <t>ダイジン</t>
    </rPh>
    <rPh sb="22" eb="24">
      <t>ニンテイ</t>
    </rPh>
    <rPh sb="25" eb="26">
      <t>ウ</t>
    </rPh>
    <rPh sb="31" eb="32">
      <t>コト</t>
    </rPh>
    <phoneticPr fontId="20"/>
  </si>
  <si>
    <t>設置後10年を経過していること。</t>
    <rPh sb="0" eb="2">
      <t>セッチ</t>
    </rPh>
    <rPh sb="2" eb="3">
      <t>ゴ</t>
    </rPh>
    <rPh sb="5" eb="6">
      <t>ネン</t>
    </rPh>
    <rPh sb="7" eb="9">
      <t>ケイカ</t>
    </rPh>
    <phoneticPr fontId="20"/>
  </si>
  <si>
    <t>通番</t>
    <rPh sb="0" eb="2">
      <t>ツウバン</t>
    </rPh>
    <phoneticPr fontId="26"/>
  </si>
  <si>
    <t>(2)</t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</si>
  <si>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</si>
  <si>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</si>
  <si>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</si>
  <si>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</si>
  <si>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</si>
  <si>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検査事項4</t>
  </si>
  <si>
    <t>検査事項5</t>
  </si>
  <si>
    <t>なし</t>
    <phoneticPr fontId="20"/>
  </si>
  <si>
    <t>(3)</t>
  </si>
  <si>
    <t>(4)</t>
  </si>
  <si>
    <t>(5)</t>
  </si>
  <si>
    <t>ﾊﾟｯﾄﾞの状況</t>
    <phoneticPr fontId="20"/>
  </si>
  <si>
    <t>検査項目プルダウン(1)</t>
    <phoneticPr fontId="20"/>
  </si>
  <si>
    <t>検査項目プルダウン(2)</t>
  </si>
  <si>
    <t>検査項目プルダウン(3)</t>
  </si>
  <si>
    <t>健全性の監視の状況</t>
    <phoneticPr fontId="20"/>
  </si>
  <si>
    <t>(6)</t>
  </si>
  <si>
    <t>(7)</t>
  </si>
  <si>
    <t>(8)</t>
  </si>
  <si>
    <t>(9)</t>
  </si>
  <si>
    <t>(10)</t>
  </si>
  <si>
    <t>巻上機</t>
    <phoneticPr fontId="20"/>
  </si>
  <si>
    <t>型式</t>
    <phoneticPr fontId="20"/>
  </si>
  <si>
    <t>油の流出状況</t>
    <phoneticPr fontId="20"/>
  </si>
  <si>
    <t>UCMP盤</t>
    <phoneticPr fontId="20"/>
  </si>
  <si>
    <t>取付けの状況</t>
    <phoneticPr fontId="20"/>
  </si>
  <si>
    <t>安全制御ﾌﾟﾛｸﾞﾗﾑ</t>
    <phoneticPr fontId="20"/>
  </si>
  <si>
    <t>つま先保護板</t>
    <phoneticPr fontId="20"/>
  </si>
  <si>
    <t>長さ</t>
    <phoneticPr fontId="20"/>
  </si>
  <si>
    <t>特定距離感知装置</t>
    <phoneticPr fontId="20"/>
  </si>
  <si>
    <t>作動の状況</t>
    <phoneticPr fontId="20"/>
  </si>
  <si>
    <t>劣化の状況</t>
    <phoneticPr fontId="20"/>
  </si>
  <si>
    <t>ﾄﾙｸ調整</t>
    <phoneticPr fontId="20"/>
  </si>
  <si>
    <t>ﾊﾟｯﾄﾞの厚さの状況</t>
    <phoneticPr fontId="20"/>
  </si>
  <si>
    <t>保持力の状況</t>
  </si>
  <si>
    <t>ﾌﾞﾚｰｷﾊﾟｯﾄﾞの動作感知装置</t>
    <phoneticPr fontId="20"/>
  </si>
  <si>
    <t>寿命</t>
    <phoneticPr fontId="20"/>
  </si>
  <si>
    <t>電磁接触器(SR1,SR2)</t>
    <phoneticPr fontId="20"/>
  </si>
  <si>
    <t>かご戸スイッチ</t>
    <phoneticPr fontId="20"/>
  </si>
  <si>
    <t>ｽｲｯﾁの全閉位置からの距離</t>
    <phoneticPr fontId="20"/>
  </si>
  <si>
    <t>乗場戸スイッチ</t>
    <phoneticPr fontId="20"/>
  </si>
  <si>
    <t>戸閉時ﾌｯｸのかかり代</t>
    <phoneticPr fontId="20"/>
  </si>
  <si>
    <t>ENNNUN-1576,2127</t>
    <phoneticPr fontId="26"/>
  </si>
  <si>
    <t>取付けが堅固でないこと｡
著しい変形・破損・錆・腐食があること。</t>
    <rPh sb="0" eb="2">
      <t>トリツ</t>
    </rPh>
    <rPh sb="4" eb="5">
      <t>カタ</t>
    </rPh>
    <rPh sb="5" eb="6">
      <t>コ</t>
    </rPh>
    <rPh sb="13" eb="14">
      <t>イチジル</t>
    </rPh>
    <rPh sb="16" eb="18">
      <t>ヘンケイ</t>
    </rPh>
    <rPh sb="19" eb="21">
      <t>ハソン</t>
    </rPh>
    <rPh sb="22" eb="23">
      <t>サビ</t>
    </rPh>
    <rPh sb="24" eb="26">
      <t>フショク</t>
    </rPh>
    <phoneticPr fontId="20"/>
  </si>
  <si>
    <t>上記(1)～(10)の検査結果で｢否｣又は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1" eb="13">
      <t>ケンサ</t>
    </rPh>
    <rPh sb="13" eb="15">
      <t>ケッカ</t>
    </rPh>
    <rPh sb="17" eb="18">
      <t>イナ</t>
    </rPh>
    <rPh sb="19" eb="20">
      <t>マタ</t>
    </rPh>
    <rPh sb="21" eb="23">
      <t>ベッキ</t>
    </rPh>
    <rPh sb="23" eb="24">
      <t>ダイ</t>
    </rPh>
    <rPh sb="24" eb="26">
      <t>イチゴウ</t>
    </rPh>
    <rPh sb="46" eb="48">
      <t>ケンサ</t>
    </rPh>
    <rPh sb="48" eb="50">
      <t>ケッカ</t>
    </rPh>
    <rPh sb="52" eb="53">
      <t>ヨウ</t>
    </rPh>
    <rPh sb="53" eb="55">
      <t>ゼセイ</t>
    </rPh>
    <rPh sb="56" eb="57">
      <t>マタ</t>
    </rPh>
    <rPh sb="59" eb="60">
      <t>ヨウ</t>
    </rPh>
    <rPh sb="60" eb="62">
      <t>ジュウテン</t>
    </rPh>
    <rPh sb="62" eb="64">
      <t>テンケン</t>
    </rPh>
    <rPh sb="66" eb="68">
      <t>ハンテイ</t>
    </rPh>
    <rPh sb="71" eb="73">
      <t>バアイ</t>
    </rPh>
    <rPh sb="75" eb="77">
      <t>ベッキ</t>
    </rPh>
    <rPh sb="77" eb="78">
      <t>ダイ</t>
    </rPh>
    <rPh sb="78" eb="80">
      <t>イチゴウ</t>
    </rPh>
    <rPh sb="86" eb="87">
      <t>ト</t>
    </rPh>
    <rPh sb="87" eb="88">
      <t>カイ</t>
    </rPh>
    <rPh sb="88" eb="90">
      <t>ソウコウ</t>
    </rPh>
    <rPh sb="90" eb="92">
      <t>ホゴ</t>
    </rPh>
    <rPh sb="92" eb="94">
      <t>ソウチ</t>
    </rPh>
    <rPh sb="96" eb="98">
      <t>ケンサ</t>
    </rPh>
    <rPh sb="98" eb="100">
      <t>ケッカ</t>
    </rPh>
    <rPh sb="102" eb="103">
      <t>ヨウ</t>
    </rPh>
    <rPh sb="103" eb="105">
      <t>ゼセイ</t>
    </rPh>
    <rPh sb="106" eb="107">
      <t>マタ</t>
    </rPh>
    <rPh sb="109" eb="110">
      <t>ヨウ</t>
    </rPh>
    <rPh sb="110" eb="112">
      <t>ジュウテン</t>
    </rPh>
    <rPh sb="112" eb="114">
      <t>テンケン</t>
    </rPh>
    <rPh sb="116" eb="118">
      <t>ハンテイ</t>
    </rPh>
    <phoneticPr fontId="20"/>
  </si>
  <si>
    <t>21756ADS</t>
    <phoneticPr fontId="20"/>
  </si>
  <si>
    <t>21756ADT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</si>
</sst>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rgb="FFFFFFFF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8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0"/>
    <xf numFmtId="0" fontId="1" fillId="0" borderId="0">
      <alignment vertical="center"/>
    </xf>
    <xf numFmtId="0" fontId="28" fillId="0" borderId="0"/>
  </cellStyleXfs>
  <cellXfs count="4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1" fillId="0" borderId="0" xfId="0" applyFont="1" applyFill="1" applyProtection="1">
      <alignment vertical="center"/>
      <protection hidden="1"/>
    </xf>
    <xf numFmtId="0" fontId="21" fillId="0" borderId="0" xfId="0" applyFont="1" applyFill="1">
      <alignment vertical="center"/>
    </xf>
    <xf numFmtId="0" fontId="0" fillId="0" borderId="0" xfId="0" applyFill="1">
      <alignment vertical="center"/>
    </xf>
    <xf numFmtId="3" fontId="1" fillId="0" borderId="0" xfId="0" applyNumberFormat="1" applyFont="1" applyFill="1">
      <alignment vertical="center"/>
    </xf>
    <xf numFmtId="0" fontId="21" fillId="0" borderId="0" xfId="0" applyFont="1" applyFill="1" applyAlignment="1">
      <alignment vertical="center" wrapText="1"/>
    </xf>
    <xf numFmtId="0" fontId="1" fillId="0" borderId="24" xfId="0" applyFont="1" applyFill="1" applyBorder="1">
      <alignment vertical="center"/>
    </xf>
    <xf numFmtId="0" fontId="0" fillId="0" borderId="24" xfId="0" applyFill="1" applyBorder="1">
      <alignment vertical="center"/>
    </xf>
    <xf numFmtId="0" fontId="1" fillId="0" borderId="26" xfId="0" applyFont="1" applyFill="1" applyBorder="1">
      <alignment vertical="center"/>
    </xf>
    <xf numFmtId="0" fontId="0" fillId="0" borderId="27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5" xfId="0" applyFill="1" applyBorder="1">
      <alignment vertical="center"/>
    </xf>
    <xf numFmtId="0" fontId="1" fillId="0" borderId="25" xfId="0" applyFont="1" applyFill="1" applyBorder="1">
      <alignment vertical="center"/>
    </xf>
    <xf numFmtId="0" fontId="1" fillId="0" borderId="28" xfId="0" applyFont="1" applyFill="1" applyBorder="1">
      <alignment vertical="center"/>
    </xf>
    <xf numFmtId="0" fontId="2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9" fillId="0" borderId="24" xfId="0" applyFont="1" applyFill="1" applyBorder="1">
      <alignment vertical="center"/>
    </xf>
    <xf numFmtId="0" fontId="29" fillId="0" borderId="26" xfId="0" applyFont="1" applyFill="1" applyBorder="1">
      <alignment vertical="center"/>
    </xf>
    <xf numFmtId="0" fontId="22" fillId="0" borderId="24" xfId="0" applyFont="1" applyFill="1" applyBorder="1">
      <alignment vertical="center"/>
    </xf>
    <xf numFmtId="49" fontId="29" fillId="0" borderId="26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22" fillId="0" borderId="0" xfId="0" applyFont="1" applyFill="1" applyAlignment="1"/>
    <xf numFmtId="0" fontId="22" fillId="24" borderId="24" xfId="0" applyFont="1" applyFill="1" applyBorder="1">
      <alignment vertical="center"/>
    </xf>
    <xf numFmtId="0" fontId="22" fillId="0" borderId="24" xfId="0" applyFont="1" applyFill="1" applyBorder="1">
      <alignment vertical="center"/>
    </xf>
    <xf numFmtId="0" fontId="27" fillId="0" borderId="0" xfId="0" applyFont="1" applyFill="1" applyBorder="1" applyAlignment="1" applyProtection="1">
      <alignment horizontal="left" vertical="top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25" fillId="0" borderId="0" xfId="0" applyFont="1" applyFill="1" applyProtection="1">
      <alignment vertical="center"/>
      <protection hidden="1"/>
    </xf>
    <xf numFmtId="0" fontId="7" fillId="0" borderId="0" xfId="0" applyFont="1" applyFill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1" fillId="0" borderId="15" xfId="0" applyFont="1" applyFill="1" applyBorder="1" applyProtection="1">
      <alignment vertical="center"/>
      <protection hidden="1"/>
    </xf>
    <xf numFmtId="0" fontId="1" fillId="0" borderId="0" xfId="0" applyFont="1" applyFill="1" applyProtection="1">
      <alignment vertical="center"/>
      <protection locked="0" hidden="1"/>
    </xf>
    <xf numFmtId="0" fontId="21" fillId="0" borderId="15" xfId="0" applyFont="1" applyFill="1" applyBorder="1" applyProtection="1">
      <alignment vertical="center"/>
      <protection hidden="1"/>
    </xf>
    <xf numFmtId="0" fontId="1" fillId="0" borderId="15" xfId="0" applyFont="1" applyFill="1" applyBorder="1" applyProtection="1">
      <alignment vertical="center"/>
      <protection locked="0" hidden="1"/>
    </xf>
    <xf numFmtId="0" fontId="0" fillId="0" borderId="19" xfId="0" applyFill="1" applyBorder="1" applyProtection="1">
      <alignment vertical="center"/>
      <protection hidden="1"/>
    </xf>
    <xf numFmtId="0" fontId="1" fillId="0" borderId="19" xfId="0" applyFont="1" applyFill="1" applyBorder="1" applyProtection="1">
      <alignment vertical="center"/>
      <protection hidden="1"/>
    </xf>
    <xf numFmtId="0" fontId="1" fillId="0" borderId="20" xfId="0" applyFont="1" applyFill="1" applyBorder="1" applyProtection="1">
      <alignment vertical="center"/>
      <protection hidden="1"/>
    </xf>
    <xf numFmtId="0" fontId="21" fillId="0" borderId="0" xfId="0" applyFont="1" applyFill="1" applyAlignment="1" applyProtection="1">
      <alignment vertical="center" wrapText="1"/>
      <protection hidden="1"/>
    </xf>
    <xf numFmtId="0" fontId="1" fillId="0" borderId="11" xfId="0" applyFont="1" applyFill="1" applyBorder="1" applyProtection="1">
      <alignment vertical="center"/>
      <protection hidden="1"/>
    </xf>
    <xf numFmtId="0" fontId="21" fillId="0" borderId="11" xfId="0" applyFont="1" applyFill="1" applyBorder="1" applyProtection="1">
      <alignment vertical="center"/>
      <protection hidden="1"/>
    </xf>
    <xf numFmtId="0" fontId="21" fillId="0" borderId="13" xfId="0" applyFont="1" applyFill="1" applyBorder="1" applyProtection="1">
      <alignment vertical="center"/>
      <protection hidden="1"/>
    </xf>
    <xf numFmtId="0" fontId="21" fillId="0" borderId="21" xfId="0" applyFont="1" applyFill="1" applyBorder="1" applyProtection="1">
      <alignment vertical="center"/>
      <protection hidden="1"/>
    </xf>
    <xf numFmtId="0" fontId="21" fillId="0" borderId="12" xfId="0" applyFont="1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" fillId="0" borderId="18" xfId="0" applyFont="1" applyFill="1" applyBorder="1" applyProtection="1">
      <alignment vertical="center"/>
      <protection hidden="1"/>
    </xf>
    <xf numFmtId="0" fontId="1" fillId="0" borderId="17" xfId="0" applyFont="1" applyFill="1" applyBorder="1" applyProtection="1">
      <alignment vertical="center"/>
      <protection hidden="1"/>
    </xf>
    <xf numFmtId="0" fontId="1" fillId="0" borderId="10" xfId="0" applyFont="1" applyFill="1" applyBorder="1" applyProtection="1">
      <alignment vertical="center"/>
      <protection hidden="1"/>
    </xf>
    <xf numFmtId="0" fontId="1" fillId="0" borderId="13" xfId="0" applyFont="1" applyFill="1" applyBorder="1" applyProtection="1">
      <alignment vertical="center"/>
      <protection hidden="1"/>
    </xf>
    <xf numFmtId="0" fontId="21" fillId="0" borderId="16" xfId="0" applyFont="1" applyFill="1" applyBorder="1" applyProtection="1">
      <alignment vertical="center"/>
      <protection hidden="1"/>
    </xf>
    <xf numFmtId="0" fontId="1" fillId="0" borderId="14" xfId="0" applyFont="1" applyFill="1" applyBorder="1" applyProtection="1">
      <alignment vertical="center"/>
      <protection hidden="1"/>
    </xf>
    <xf numFmtId="0" fontId="1" fillId="0" borderId="16" xfId="0" applyFont="1" applyFill="1" applyBorder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3" fillId="0" borderId="11" xfId="0" applyFont="1" applyFill="1" applyBorder="1" applyProtection="1">
      <alignment vertical="center"/>
      <protection hidden="1"/>
    </xf>
    <xf numFmtId="0" fontId="23" fillId="0" borderId="15" xfId="0" applyFont="1" applyFill="1" applyBorder="1" applyProtection="1">
      <alignment vertical="center"/>
      <protection hidden="1"/>
    </xf>
    <xf numFmtId="0" fontId="23" fillId="0" borderId="16" xfId="0" applyFont="1" applyFill="1" applyBorder="1" applyProtection="1">
      <alignment vertical="center"/>
      <protection hidden="1"/>
    </xf>
    <xf numFmtId="0" fontId="24" fillId="0" borderId="15" xfId="0" applyFont="1" applyFill="1" applyBorder="1" applyProtection="1">
      <alignment vertical="center"/>
      <protection locked="0" hidden="1"/>
    </xf>
    <xf numFmtId="0" fontId="1" fillId="0" borderId="23" xfId="0" applyFont="1" applyFill="1" applyBorder="1" applyProtection="1">
      <alignment vertical="center"/>
      <protection hidden="1"/>
    </xf>
    <xf numFmtId="0" fontId="1" fillId="0" borderId="22" xfId="0" applyFont="1" applyFill="1" applyBorder="1" applyProtection="1">
      <alignment vertical="center"/>
      <protection hidden="1"/>
    </xf>
    <xf numFmtId="0" fontId="1" fillId="0" borderId="21" xfId="0" applyFont="1" applyFill="1" applyBorder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1" fillId="0" borderId="0" xfId="0" applyFont="1" applyFill="1" applyAlignment="1" applyProtection="1">
      <protection locked="0" hidden="1"/>
    </xf>
    <xf numFmtId="0" fontId="21" fillId="0" borderId="14" xfId="0" applyFont="1" applyFill="1" applyBorder="1" applyProtection="1">
      <alignment vertical="center"/>
      <protection hidden="1"/>
    </xf>
    <xf numFmtId="0" fontId="23" fillId="0" borderId="13" xfId="0" applyFont="1" applyFill="1" applyBorder="1" applyProtection="1">
      <alignment vertical="center"/>
      <protection hidden="1"/>
    </xf>
    <xf numFmtId="0" fontId="21" fillId="0" borderId="0" xfId="0" applyFont="1" applyFill="1" applyAlignment="1" applyProtection="1">
      <alignment vertical="top"/>
      <protection locked="0" hidden="1"/>
    </xf>
    <xf numFmtId="0" fontId="21" fillId="0" borderId="22" xfId="0" applyFont="1" applyFill="1" applyBorder="1" applyProtection="1">
      <alignment vertical="center"/>
      <protection hidden="1"/>
    </xf>
    <xf numFmtId="0" fontId="23" fillId="0" borderId="22" xfId="0" applyFont="1" applyFill="1" applyBorder="1" applyProtection="1">
      <alignment vertical="center"/>
      <protection hidden="1"/>
    </xf>
    <xf numFmtId="0" fontId="23" fillId="0" borderId="21" xfId="0" applyFont="1" applyFill="1" applyBorder="1" applyProtection="1">
      <alignment vertical="center"/>
      <protection hidden="1"/>
    </xf>
    <xf numFmtId="0" fontId="21" fillId="0" borderId="21" xfId="0" applyFont="1" applyFill="1" applyBorder="1" applyAlignment="1" applyProtection="1">
      <alignment vertical="top"/>
      <protection locked="0" hidden="1"/>
    </xf>
    <xf numFmtId="0" fontId="23" fillId="0" borderId="12" xfId="0" applyFont="1" applyFill="1" applyBorder="1" applyProtection="1">
      <alignment vertical="center"/>
      <protection hidden="1"/>
    </xf>
    <xf numFmtId="0" fontId="21" fillId="0" borderId="22" xfId="0" applyFont="1" applyFill="1" applyBorder="1" applyAlignment="1" applyProtection="1">
      <alignment horizontal="center" vertical="top"/>
      <protection hidden="1"/>
    </xf>
    <xf numFmtId="0" fontId="21" fillId="0" borderId="21" xfId="0" applyFont="1" applyFill="1" applyBorder="1" applyAlignment="1" applyProtection="1">
      <alignment horizontal="center" vertical="top"/>
      <protection hidden="1"/>
    </xf>
    <xf numFmtId="0" fontId="21" fillId="0" borderId="21" xfId="0" applyFont="1" applyFill="1" applyBorder="1" applyAlignment="1" applyProtection="1">
      <alignment horizontal="center" vertical="top"/>
      <protection locked="0" hidden="1"/>
    </xf>
    <xf numFmtId="0" fontId="21" fillId="0" borderId="12" xfId="0" applyFont="1" applyFill="1" applyBorder="1" applyAlignment="1" applyProtection="1">
      <alignment horizontal="center" vertical="top"/>
      <protection hidden="1"/>
    </xf>
    <xf numFmtId="0" fontId="21" fillId="0" borderId="10" xfId="0" applyFont="1" applyFill="1" applyBorder="1" applyProtection="1">
      <alignment vertical="center"/>
      <protection hidden="1"/>
    </xf>
    <xf numFmtId="0" fontId="21" fillId="0" borderId="0" xfId="0" applyFont="1" applyFill="1" applyProtection="1">
      <alignment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21" fillId="0" borderId="17" xfId="0" applyFont="1" applyFill="1" applyBorder="1" applyProtection="1">
      <alignment vertical="center"/>
      <protection hidden="1"/>
    </xf>
    <xf numFmtId="0" fontId="21" fillId="0" borderId="21" xfId="0" applyFont="1" applyFill="1" applyBorder="1" applyProtection="1">
      <alignment vertical="center"/>
      <protection locked="0" hidden="1"/>
    </xf>
    <xf numFmtId="0" fontId="21" fillId="0" borderId="14" xfId="0" applyFont="1" applyFill="1" applyBorder="1" applyAlignment="1" applyProtection="1">
      <alignment horizontal="center" vertical="top"/>
      <protection hidden="1"/>
    </xf>
    <xf numFmtId="0" fontId="21" fillId="0" borderId="15" xfId="0" applyFont="1" applyFill="1" applyBorder="1" applyAlignment="1" applyProtection="1">
      <alignment horizontal="center" vertical="top"/>
      <protection hidden="1"/>
    </xf>
    <xf numFmtId="0" fontId="21" fillId="0" borderId="15" xfId="0" applyFont="1" applyFill="1" applyBorder="1" applyAlignment="1" applyProtection="1">
      <alignment horizontal="center" vertical="top"/>
      <protection locked="0" hidden="1"/>
    </xf>
    <xf numFmtId="0" fontId="21" fillId="0" borderId="0" xfId="0" applyFont="1" applyFill="1" applyAlignment="1" applyProtection="1">
      <alignment horizontal="center" vertical="top"/>
      <protection locked="0" hidden="1"/>
    </xf>
    <xf numFmtId="176" fontId="21" fillId="0" borderId="0" xfId="0" applyNumberFormat="1" applyFont="1" applyFill="1" applyAlignment="1" applyProtection="1">
      <alignment horizontal="center" vertical="top"/>
      <protection locked="0" hidden="1"/>
    </xf>
    <xf numFmtId="0" fontId="1" fillId="0" borderId="11" xfId="0" applyFont="1" applyFill="1" applyBorder="1" applyAlignment="1" applyProtection="1">
      <alignment horizontal="center" vertical="top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21" fillId="0" borderId="14" xfId="0" applyFont="1" applyFill="1" applyBorder="1" applyAlignment="1" applyProtection="1">
      <alignment vertical="center" wrapText="1"/>
      <protection hidden="1"/>
    </xf>
    <xf numFmtId="0" fontId="21" fillId="0" borderId="15" xfId="0" applyFont="1" applyFill="1" applyBorder="1" applyAlignment="1" applyProtection="1">
      <alignment vertical="center" wrapText="1"/>
      <protection hidden="1"/>
    </xf>
    <xf numFmtId="0" fontId="21" fillId="0" borderId="16" xfId="0" applyFont="1" applyFill="1" applyBorder="1" applyAlignment="1" applyProtection="1">
      <alignment vertical="center" wrapText="1"/>
      <protection hidden="1"/>
    </xf>
    <xf numFmtId="0" fontId="21" fillId="0" borderId="23" xfId="0" applyFont="1" applyFill="1" applyBorder="1" applyProtection="1">
      <alignment vertical="center"/>
      <protection hidden="1"/>
    </xf>
    <xf numFmtId="0" fontId="21" fillId="0" borderId="19" xfId="0" applyFont="1" applyFill="1" applyBorder="1" applyProtection="1">
      <alignment vertical="center"/>
      <protection hidden="1"/>
    </xf>
    <xf numFmtId="0" fontId="21" fillId="0" borderId="15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protection hidden="1"/>
    </xf>
    <xf numFmtId="0" fontId="7" fillId="0" borderId="15" xfId="0" applyFont="1" applyFill="1" applyBorder="1" applyAlignment="1" applyProtection="1"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left" vertical="center" wrapText="1"/>
      <protection hidden="1"/>
    </xf>
    <xf numFmtId="0" fontId="21" fillId="0" borderId="19" xfId="0" applyFont="1" applyFill="1" applyBorder="1" applyAlignment="1" applyProtection="1">
      <alignment horizontal="left" vertical="center" wrapText="1"/>
      <protection hidden="1"/>
    </xf>
    <xf numFmtId="0" fontId="21" fillId="0" borderId="2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21" fillId="0" borderId="11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0" borderId="21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vertical="center" wrapText="1"/>
      <protection hidden="1"/>
    </xf>
    <xf numFmtId="0" fontId="21" fillId="0" borderId="17" xfId="0" applyFont="1" applyFill="1" applyBorder="1" applyProtection="1">
      <alignment vertical="center"/>
      <protection hidden="1"/>
    </xf>
    <xf numFmtId="0" fontId="21" fillId="0" borderId="10" xfId="0" applyFont="1" applyFill="1" applyBorder="1" applyProtection="1">
      <alignment vertical="center"/>
      <protection hidden="1"/>
    </xf>
    <xf numFmtId="0" fontId="21" fillId="0" borderId="13" xfId="0" applyFont="1" applyFill="1" applyBorder="1" applyProtection="1">
      <alignment vertical="center"/>
      <protection hidden="1"/>
    </xf>
    <xf numFmtId="0" fontId="21" fillId="0" borderId="0" xfId="0" applyFont="1" applyFill="1" applyProtection="1">
      <alignment vertical="center"/>
      <protection hidden="1"/>
    </xf>
    <xf numFmtId="0" fontId="21" fillId="0" borderId="11" xfId="0" applyFont="1" applyFill="1" applyBorder="1" applyProtection="1">
      <alignment vertical="center"/>
      <protection hidden="1"/>
    </xf>
    <xf numFmtId="0" fontId="21" fillId="0" borderId="0" xfId="0" applyFont="1" applyFill="1" applyAlignment="1" applyProtection="1">
      <protection locked="0" hidden="1"/>
    </xf>
    <xf numFmtId="0" fontId="21" fillId="0" borderId="15" xfId="0" applyFont="1" applyFill="1" applyBorder="1" applyAlignment="1" applyProtection="1">
      <protection locked="0" hidden="1"/>
    </xf>
    <xf numFmtId="0" fontId="1" fillId="0" borderId="0" xfId="0" applyFont="1" applyFill="1" applyAlignment="1" applyProtection="1">
      <alignment horizontal="center" vertical="center"/>
      <protection locked="0" hidden="1"/>
    </xf>
    <xf numFmtId="0" fontId="21" fillId="0" borderId="23" xfId="0" applyFont="1" applyFill="1" applyBorder="1" applyAlignment="1" applyProtection="1">
      <alignment horizontal="left" vertical="center"/>
      <protection hidden="1"/>
    </xf>
    <xf numFmtId="0" fontId="21" fillId="0" borderId="19" xfId="0" applyFont="1" applyFill="1" applyBorder="1" applyAlignment="1" applyProtection="1">
      <alignment horizontal="left" vertical="center"/>
      <protection hidden="1"/>
    </xf>
    <xf numFmtId="0" fontId="21" fillId="0" borderId="20" xfId="0" applyFont="1" applyFill="1" applyBorder="1" applyAlignment="1" applyProtection="1">
      <alignment horizontal="left" vertical="center"/>
      <protection hidden="1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1" fillId="0" borderId="11" xfId="0" applyFont="1" applyFill="1" applyBorder="1" applyAlignment="1" applyProtection="1">
      <alignment horizontal="left" vertical="center"/>
      <protection hidden="1"/>
    </xf>
    <xf numFmtId="0" fontId="21" fillId="0" borderId="22" xfId="0" applyFont="1" applyFill="1" applyBorder="1" applyAlignment="1" applyProtection="1">
      <alignment horizontal="left" vertical="center"/>
      <protection hidden="1"/>
    </xf>
    <xf numFmtId="0" fontId="21" fillId="0" borderId="21" xfId="0" applyFont="1" applyFill="1" applyBorder="1" applyAlignment="1" applyProtection="1">
      <alignment horizontal="left" vertical="center"/>
      <protection hidden="1"/>
    </xf>
    <xf numFmtId="0" fontId="21" fillId="0" borderId="12" xfId="0" applyFont="1" applyFill="1" applyBorder="1" applyAlignment="1" applyProtection="1">
      <alignment horizontal="left" vertical="center"/>
      <protection hidden="1"/>
    </xf>
    <xf numFmtId="0" fontId="21" fillId="0" borderId="14" xfId="0" applyFont="1" applyFill="1" applyBorder="1" applyAlignment="1" applyProtection="1">
      <alignment horizontal="left" vertical="center" wrapText="1"/>
      <protection hidden="1"/>
    </xf>
    <xf numFmtId="0" fontId="21" fillId="0" borderId="15" xfId="0" applyFont="1" applyFill="1" applyBorder="1" applyAlignment="1" applyProtection="1">
      <alignment horizontal="left" vertical="center" wrapText="1"/>
      <protection hidden="1"/>
    </xf>
    <xf numFmtId="0" fontId="21" fillId="0" borderId="16" xfId="0" applyFont="1" applyFill="1" applyBorder="1" applyAlignment="1" applyProtection="1">
      <alignment horizontal="left" vertical="center" wrapText="1"/>
      <protection hidden="1"/>
    </xf>
    <xf numFmtId="0" fontId="21" fillId="0" borderId="23" xfId="0" applyFont="1" applyFill="1" applyBorder="1" applyAlignment="1" applyProtection="1">
      <alignment vertical="center" wrapText="1"/>
      <protection hidden="1"/>
    </xf>
    <xf numFmtId="0" fontId="21" fillId="0" borderId="19" xfId="0" applyFont="1" applyFill="1" applyBorder="1" applyAlignment="1" applyProtection="1">
      <alignment vertical="center" wrapText="1"/>
      <protection hidden="1"/>
    </xf>
    <xf numFmtId="0" fontId="21" fillId="0" borderId="20" xfId="0" applyFont="1" applyFill="1" applyBorder="1" applyAlignment="1" applyProtection="1">
      <alignment vertical="center" wrapText="1"/>
      <protection hidden="1"/>
    </xf>
    <xf numFmtId="0" fontId="21" fillId="0" borderId="13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 applyProtection="1">
      <alignment vertical="center" wrapText="1"/>
      <protection hidden="1"/>
    </xf>
    <xf numFmtId="0" fontId="21" fillId="0" borderId="11" xfId="0" applyFont="1" applyFill="1" applyBorder="1" applyAlignment="1" applyProtection="1">
      <alignment vertical="center" wrapText="1"/>
      <protection hidden="1"/>
    </xf>
    <xf numFmtId="0" fontId="21" fillId="0" borderId="14" xfId="0" applyFont="1" applyFill="1" applyBorder="1" applyAlignment="1" applyProtection="1">
      <alignment vertical="center" wrapText="1"/>
      <protection hidden="1"/>
    </xf>
    <xf numFmtId="0" fontId="21" fillId="0" borderId="15" xfId="0" applyFont="1" applyFill="1" applyBorder="1" applyAlignment="1" applyProtection="1">
      <alignment vertical="center" wrapText="1"/>
      <protection hidden="1"/>
    </xf>
    <xf numFmtId="0" fontId="21" fillId="0" borderId="16" xfId="0" applyFont="1" applyFill="1" applyBorder="1" applyAlignment="1" applyProtection="1">
      <alignment vertical="center" wrapText="1"/>
      <protection hidden="1"/>
    </xf>
    <xf numFmtId="0" fontId="1" fillId="0" borderId="37" xfId="0" applyFont="1" applyFill="1" applyBorder="1" applyAlignment="1" applyProtection="1">
      <alignment horizontal="center" vertical="center"/>
      <protection locked="0" hidden="1"/>
    </xf>
    <xf numFmtId="0" fontId="1" fillId="0" borderId="17" xfId="0" applyFont="1" applyFill="1" applyBorder="1" applyAlignment="1" applyProtection="1">
      <alignment horizontal="center" vertical="center"/>
      <protection locked="0" hidden="1"/>
    </xf>
    <xf numFmtId="0" fontId="1" fillId="0" borderId="10" xfId="0" applyFont="1" applyFill="1" applyBorder="1" applyAlignment="1" applyProtection="1">
      <alignment horizontal="center" vertical="center"/>
      <protection locked="0" hidden="1"/>
    </xf>
    <xf numFmtId="0" fontId="1" fillId="0" borderId="33" xfId="0" applyFont="1" applyFill="1" applyBorder="1" applyAlignment="1" applyProtection="1">
      <alignment horizontal="center" vertical="center"/>
      <protection locked="0" hidden="1"/>
    </xf>
    <xf numFmtId="0" fontId="1" fillId="0" borderId="11" xfId="0" applyFont="1" applyFill="1" applyBorder="1" applyAlignment="1" applyProtection="1">
      <alignment horizontal="center" vertical="center"/>
      <protection locked="0" hidden="1"/>
    </xf>
    <xf numFmtId="0" fontId="7" fillId="0" borderId="24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Protection="1">
      <alignment vertical="center"/>
      <protection hidden="1"/>
    </xf>
    <xf numFmtId="0" fontId="22" fillId="0" borderId="45" xfId="0" applyFont="1" applyFill="1" applyBorder="1" applyAlignment="1" applyProtection="1">
      <alignment horizontal="center" vertical="center"/>
      <protection hidden="1"/>
    </xf>
    <xf numFmtId="0" fontId="1" fillId="0" borderId="46" xfId="0" applyFont="1" applyFill="1" applyBorder="1" applyProtection="1">
      <alignment vertical="center"/>
      <protection hidden="1"/>
    </xf>
    <xf numFmtId="0" fontId="1" fillId="0" borderId="47" xfId="0" applyFont="1" applyFill="1" applyBorder="1" applyProtection="1">
      <alignment vertical="center"/>
      <protection hidden="1"/>
    </xf>
    <xf numFmtId="0" fontId="1" fillId="0" borderId="45" xfId="0" applyFont="1" applyFill="1" applyBorder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locked="0" hidden="1"/>
    </xf>
    <xf numFmtId="0" fontId="21" fillId="0" borderId="15" xfId="0" applyFont="1" applyFill="1" applyBorder="1" applyAlignment="1" applyProtection="1">
      <alignment horizontal="center" vertical="center"/>
      <protection locked="0"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2" fillId="0" borderId="46" xfId="0" applyFont="1" applyFill="1" applyBorder="1" applyAlignment="1" applyProtection="1">
      <alignment horizontal="center" vertical="center"/>
      <protection hidden="1"/>
    </xf>
    <xf numFmtId="0" fontId="1" fillId="0" borderId="48" xfId="0" applyFont="1" applyFill="1" applyBorder="1" applyProtection="1">
      <alignment vertical="center"/>
      <protection hidden="1"/>
    </xf>
    <xf numFmtId="0" fontId="1" fillId="0" borderId="17" xfId="0" applyFont="1" applyFill="1" applyBorder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locked="0" hidden="1"/>
    </xf>
    <xf numFmtId="0" fontId="1" fillId="0" borderId="13" xfId="0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Fill="1" applyAlignment="1" applyProtection="1">
      <alignment horizontal="center" vertical="top"/>
      <protection hidden="1"/>
    </xf>
    <xf numFmtId="0" fontId="21" fillId="0" borderId="17" xfId="0" applyFont="1" applyFill="1" applyBorder="1" applyAlignment="1" applyProtection="1">
      <alignment horizontal="center" vertical="center"/>
      <protection locked="0"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17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center" vertical="center" shrinkToFit="1"/>
      <protection locked="0" hidden="1"/>
    </xf>
    <xf numFmtId="0" fontId="21" fillId="0" borderId="15" xfId="0" applyFont="1" applyFill="1" applyBorder="1" applyAlignment="1" applyProtection="1">
      <alignment horizontal="center" vertical="center" shrinkToFit="1"/>
      <protection locked="0" hidden="1"/>
    </xf>
    <xf numFmtId="0" fontId="21" fillId="0" borderId="11" xfId="0" applyFont="1" applyFill="1" applyBorder="1" applyAlignment="1" applyProtection="1">
      <alignment horizontal="center" vertical="center"/>
      <protection hidden="1"/>
    </xf>
    <xf numFmtId="49" fontId="21" fillId="0" borderId="23" xfId="0" applyNumberFormat="1" applyFont="1" applyFill="1" applyBorder="1" applyAlignment="1" applyProtection="1">
      <alignment horizontal="center" vertical="center"/>
      <protection hidden="1"/>
    </xf>
    <xf numFmtId="49" fontId="21" fillId="0" borderId="19" xfId="0" applyNumberFormat="1" applyFont="1" applyFill="1" applyBorder="1" applyAlignment="1" applyProtection="1">
      <alignment horizontal="center" vertical="center"/>
      <protection hidden="1"/>
    </xf>
    <xf numFmtId="49" fontId="1" fillId="0" borderId="20" xfId="0" applyNumberFormat="1" applyFont="1" applyFill="1" applyBorder="1" applyAlignment="1" applyProtection="1">
      <alignment horizontal="center" vertical="center"/>
      <protection hidden="1"/>
    </xf>
    <xf numFmtId="49" fontId="1" fillId="0" borderId="13" xfId="0" applyNumberFormat="1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Alignment="1" applyProtection="1">
      <alignment horizontal="center" vertical="center"/>
      <protection hidden="1"/>
    </xf>
    <xf numFmtId="49" fontId="1" fillId="0" borderId="11" xfId="0" applyNumberFormat="1" applyFont="1" applyFill="1" applyBorder="1" applyAlignment="1" applyProtection="1">
      <alignment horizontal="center" vertical="center"/>
      <protection hidden="1"/>
    </xf>
    <xf numFmtId="49" fontId="1" fillId="0" borderId="14" xfId="0" applyNumberFormat="1" applyFont="1" applyFill="1" applyBorder="1" applyAlignment="1" applyProtection="1">
      <alignment horizontal="center" vertical="center"/>
      <protection hidden="1"/>
    </xf>
    <xf numFmtId="49" fontId="1" fillId="0" borderId="15" xfId="0" applyNumberFormat="1" applyFont="1" applyFill="1" applyBorder="1" applyAlignment="1" applyProtection="1">
      <alignment horizontal="center" vertical="center"/>
      <protection hidden="1"/>
    </xf>
    <xf numFmtId="49" fontId="1" fillId="0" borderId="16" xfId="0" applyNumberFormat="1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Alignment="1" applyProtection="1">
      <alignment horizontal="left" vertical="center"/>
      <protection hidden="1"/>
    </xf>
    <xf numFmtId="0" fontId="21" fillId="0" borderId="15" xfId="0" applyFont="1" applyFill="1" applyBorder="1" applyAlignment="1" applyProtection="1">
      <alignment horizontal="left" vertical="center"/>
      <protection hidden="1"/>
    </xf>
    <xf numFmtId="0" fontId="21" fillId="0" borderId="16" xfId="0" applyFont="1" applyFill="1" applyBorder="1" applyAlignment="1" applyProtection="1">
      <alignment horizontal="left" vertical="center"/>
      <protection hidden="1"/>
    </xf>
    <xf numFmtId="0" fontId="21" fillId="0" borderId="35" xfId="0" applyFont="1" applyFill="1" applyBorder="1" applyAlignment="1" applyProtection="1">
      <alignment horizontal="left" vertical="center" wrapText="1"/>
      <protection hidden="1"/>
    </xf>
    <xf numFmtId="0" fontId="1" fillId="0" borderId="35" xfId="0" applyFont="1" applyFill="1" applyBorder="1" applyAlignment="1" applyProtection="1">
      <alignment horizontal="left" vertical="center" wrapText="1"/>
      <protection hidden="1"/>
    </xf>
    <xf numFmtId="0" fontId="1" fillId="0" borderId="41" xfId="0" applyFont="1" applyFill="1" applyBorder="1" applyAlignment="1" applyProtection="1">
      <alignment horizontal="left" vertical="center" wrapText="1"/>
      <protection hidden="1"/>
    </xf>
    <xf numFmtId="0" fontId="21" fillId="0" borderId="35" xfId="0" applyFont="1" applyFill="1" applyBorder="1" applyAlignment="1" applyProtection="1">
      <alignment horizontal="left" vertical="center"/>
      <protection hidden="1"/>
    </xf>
    <xf numFmtId="0" fontId="21" fillId="0" borderId="41" xfId="0" applyFont="1" applyFill="1" applyBorder="1" applyAlignment="1" applyProtection="1">
      <alignment horizontal="left" vertical="center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40" xfId="0" applyFont="1" applyFill="1" applyBorder="1" applyAlignment="1" applyProtection="1">
      <alignment horizontal="center"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1" fillId="0" borderId="41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1" fillId="0" borderId="54" xfId="0" applyFont="1" applyFill="1" applyBorder="1" applyAlignment="1" applyProtection="1">
      <alignment horizontal="center" vertical="center"/>
      <protection hidden="1"/>
    </xf>
    <xf numFmtId="0" fontId="1" fillId="0" borderId="50" xfId="0" applyFont="1" applyFill="1" applyBorder="1" applyAlignment="1" applyProtection="1">
      <alignment horizontal="center" vertical="center"/>
      <protection hidden="1"/>
    </xf>
    <xf numFmtId="0" fontId="1" fillId="0" borderId="55" xfId="0" applyFont="1" applyFill="1" applyBorder="1" applyAlignment="1" applyProtection="1">
      <alignment horizontal="center" vertical="center"/>
      <protection hidden="1"/>
    </xf>
    <xf numFmtId="0" fontId="21" fillId="0" borderId="40" xfId="0" applyFont="1" applyFill="1" applyBorder="1" applyAlignment="1" applyProtection="1">
      <alignment horizontal="left" vertical="center" wrapText="1"/>
      <protection hidden="1"/>
    </xf>
    <xf numFmtId="0" fontId="1" fillId="0" borderId="40" xfId="0" applyFont="1" applyFill="1" applyBorder="1" applyAlignment="1" applyProtection="1">
      <alignment horizontal="left" vertical="center" wrapText="1"/>
      <protection hidden="1"/>
    </xf>
    <xf numFmtId="0" fontId="1" fillId="0" borderId="28" xfId="0" applyFont="1" applyFill="1" applyBorder="1" applyAlignment="1" applyProtection="1">
      <alignment horizontal="left" vertical="center" wrapText="1"/>
      <protection hidden="1"/>
    </xf>
    <xf numFmtId="49" fontId="21" fillId="0" borderId="20" xfId="0" applyNumberFormat="1" applyFont="1" applyFill="1" applyBorder="1" applyAlignment="1" applyProtection="1">
      <alignment horizontal="center" vertical="center"/>
      <protection hidden="1"/>
    </xf>
    <xf numFmtId="49" fontId="21" fillId="0" borderId="13" xfId="0" applyNumberFormat="1" applyFont="1" applyFill="1" applyBorder="1" applyAlignment="1" applyProtection="1">
      <alignment horizontal="center" vertical="center"/>
      <protection hidden="1"/>
    </xf>
    <xf numFmtId="49" fontId="21" fillId="0" borderId="0" xfId="0" applyNumberFormat="1" applyFont="1" applyFill="1" applyAlignment="1" applyProtection="1">
      <alignment horizontal="center" vertical="center"/>
      <protection hidden="1"/>
    </xf>
    <xf numFmtId="49" fontId="21" fillId="0" borderId="11" xfId="0" applyNumberFormat="1" applyFont="1" applyFill="1" applyBorder="1" applyAlignment="1" applyProtection="1">
      <alignment horizontal="center" vertical="center"/>
      <protection hidden="1"/>
    </xf>
    <xf numFmtId="49" fontId="21" fillId="0" borderId="14" xfId="0" applyNumberFormat="1" applyFont="1" applyFill="1" applyBorder="1" applyAlignment="1" applyProtection="1">
      <alignment horizontal="center" vertical="center"/>
      <protection hidden="1"/>
    </xf>
    <xf numFmtId="49" fontId="21" fillId="0" borderId="15" xfId="0" applyNumberFormat="1" applyFont="1" applyFill="1" applyBorder="1" applyAlignment="1" applyProtection="1">
      <alignment horizontal="center" vertical="center"/>
      <protection hidden="1"/>
    </xf>
    <xf numFmtId="49" fontId="21" fillId="0" borderId="16" xfId="0" applyNumberFormat="1" applyFont="1" applyFill="1" applyBorder="1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horizontal="center" vertical="center"/>
      <protection locked="0" hidden="1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0" fillId="0" borderId="29" xfId="0" applyFill="1" applyBorder="1" applyAlignment="1" applyProtection="1">
      <alignment horizontal="center" vertical="center"/>
      <protection locked="0" hidden="1"/>
    </xf>
    <xf numFmtId="0" fontId="0" fillId="0" borderId="13" xfId="0" applyFill="1" applyBorder="1" applyAlignment="1" applyProtection="1">
      <alignment horizontal="center" vertical="center"/>
      <protection locked="0" hidden="1"/>
    </xf>
    <xf numFmtId="0" fontId="0" fillId="0" borderId="0" xfId="0" applyFill="1" applyAlignment="1" applyProtection="1">
      <alignment horizontal="center" vertical="center"/>
      <protection locked="0" hidden="1"/>
    </xf>
    <xf numFmtId="0" fontId="0" fillId="0" borderId="30" xfId="0" applyFill="1" applyBorder="1" applyAlignment="1" applyProtection="1">
      <alignment horizontal="center" vertical="center"/>
      <protection locked="0" hidden="1"/>
    </xf>
    <xf numFmtId="0" fontId="0" fillId="0" borderId="22" xfId="0" applyFill="1" applyBorder="1" applyAlignment="1" applyProtection="1">
      <alignment horizontal="center" vertical="center"/>
      <protection locked="0" hidden="1"/>
    </xf>
    <xf numFmtId="0" fontId="0" fillId="0" borderId="21" xfId="0" applyFill="1" applyBorder="1" applyAlignment="1" applyProtection="1">
      <alignment horizontal="center" vertical="center"/>
      <protection locked="0" hidden="1"/>
    </xf>
    <xf numFmtId="0" fontId="0" fillId="0" borderId="31" xfId="0" applyFill="1" applyBorder="1" applyAlignment="1" applyProtection="1">
      <alignment horizontal="center" vertical="center"/>
      <protection locked="0" hidden="1"/>
    </xf>
    <xf numFmtId="0" fontId="1" fillId="0" borderId="32" xfId="0" applyFont="1" applyFill="1" applyBorder="1" applyAlignment="1" applyProtection="1">
      <alignment horizontal="center" vertical="center"/>
      <protection locked="0" hidden="1"/>
    </xf>
    <xf numFmtId="0" fontId="1" fillId="0" borderId="19" xfId="0" applyFont="1" applyFill="1" applyBorder="1" applyAlignment="1" applyProtection="1">
      <alignment horizontal="center" vertical="center"/>
      <protection locked="0" hidden="1"/>
    </xf>
    <xf numFmtId="0" fontId="1" fillId="0" borderId="20" xfId="0" applyFont="1" applyFill="1" applyBorder="1" applyAlignment="1" applyProtection="1">
      <alignment horizontal="center" vertical="center"/>
      <protection locked="0" hidden="1"/>
    </xf>
    <xf numFmtId="0" fontId="1" fillId="0" borderId="34" xfId="0" applyFont="1" applyFill="1" applyBorder="1" applyAlignment="1" applyProtection="1">
      <alignment horizontal="center" vertical="center"/>
      <protection locked="0" hidden="1"/>
    </xf>
    <xf numFmtId="0" fontId="1" fillId="0" borderId="21" xfId="0" applyFont="1" applyFill="1" applyBorder="1" applyAlignment="1" applyProtection="1">
      <alignment horizontal="center" vertical="center"/>
      <protection locked="0" hidden="1"/>
    </xf>
    <xf numFmtId="0" fontId="1" fillId="0" borderId="12" xfId="0" applyFont="1" applyFill="1" applyBorder="1" applyAlignment="1" applyProtection="1">
      <alignment horizontal="center" vertical="center"/>
      <protection locked="0" hidden="1"/>
    </xf>
    <xf numFmtId="0" fontId="21" fillId="0" borderId="23" xfId="0" applyFont="1" applyFill="1" applyBorder="1" applyProtection="1">
      <alignment vertical="center"/>
      <protection hidden="1"/>
    </xf>
    <xf numFmtId="0" fontId="21" fillId="0" borderId="19" xfId="0" applyFont="1" applyFill="1" applyBorder="1" applyProtection="1">
      <alignment vertical="center"/>
      <protection hidden="1"/>
    </xf>
    <xf numFmtId="0" fontId="21" fillId="0" borderId="20" xfId="0" applyFont="1" applyFill="1" applyBorder="1" applyProtection="1">
      <alignment vertical="center"/>
      <protection hidden="1"/>
    </xf>
    <xf numFmtId="0" fontId="21" fillId="0" borderId="22" xfId="0" applyFont="1" applyFill="1" applyBorder="1" applyProtection="1">
      <alignment vertical="center"/>
      <protection hidden="1"/>
    </xf>
    <xf numFmtId="0" fontId="21" fillId="0" borderId="21" xfId="0" applyFont="1" applyFill="1" applyBorder="1" applyProtection="1">
      <alignment vertical="center"/>
      <protection hidden="1"/>
    </xf>
    <xf numFmtId="0" fontId="21" fillId="0" borderId="12" xfId="0" applyFont="1" applyFill="1" applyBorder="1" applyProtection="1">
      <alignment vertical="center"/>
      <protection hidden="1"/>
    </xf>
    <xf numFmtId="0" fontId="1" fillId="0" borderId="10" xfId="0" applyFont="1" applyFill="1" applyBorder="1" applyAlignment="1" applyProtection="1">
      <alignment horizontal="center" vertical="top"/>
      <protection hidden="1"/>
    </xf>
    <xf numFmtId="0" fontId="1" fillId="0" borderId="11" xfId="0" applyFont="1" applyFill="1" applyBorder="1" applyAlignment="1" applyProtection="1">
      <alignment horizontal="center" vertical="top"/>
      <protection hidden="1"/>
    </xf>
    <xf numFmtId="0" fontId="21" fillId="0" borderId="17" xfId="0" applyFont="1" applyFill="1" applyBorder="1" applyAlignment="1" applyProtection="1">
      <alignment vertical="center" wrapText="1"/>
      <protection hidden="1"/>
    </xf>
    <xf numFmtId="0" fontId="21" fillId="0" borderId="10" xfId="0" applyFont="1" applyFill="1" applyBorder="1" applyAlignment="1" applyProtection="1">
      <alignment vertical="center" wrapText="1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top"/>
      <protection hidden="1"/>
    </xf>
    <xf numFmtId="0" fontId="1" fillId="0" borderId="19" xfId="0" applyFont="1" applyFill="1" applyBorder="1" applyProtection="1">
      <alignment vertical="center"/>
      <protection hidden="1"/>
    </xf>
    <xf numFmtId="0" fontId="1" fillId="0" borderId="20" xfId="0" applyFont="1" applyFill="1" applyBorder="1" applyProtection="1">
      <alignment vertical="center"/>
      <protection hidden="1"/>
    </xf>
    <xf numFmtId="0" fontId="1" fillId="0" borderId="21" xfId="0" applyFont="1" applyFill="1" applyBorder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locked="0" hidden="1"/>
    </xf>
    <xf numFmtId="0" fontId="21" fillId="0" borderId="18" xfId="0" applyFont="1" applyFill="1" applyBorder="1" applyProtection="1">
      <alignment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3" fillId="0" borderId="11" xfId="0" applyFont="1" applyFill="1" applyBorder="1" applyAlignment="1" applyProtection="1">
      <alignment horizontal="center" vertical="center"/>
      <protection hidden="1"/>
    </xf>
    <xf numFmtId="0" fontId="1" fillId="0" borderId="37" xfId="0" applyFont="1" applyFill="1" applyBorder="1" applyAlignment="1" applyProtection="1">
      <alignment horizontal="center" vertical="center"/>
      <protection hidden="1"/>
    </xf>
    <xf numFmtId="0" fontId="1" fillId="0" borderId="33" xfId="0" applyFont="1" applyFill="1" applyBorder="1" applyAlignment="1" applyProtection="1">
      <alignment horizontal="center" vertical="center"/>
      <protection hidden="1"/>
    </xf>
    <xf numFmtId="0" fontId="1" fillId="0" borderId="34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36" xfId="0" applyFont="1" applyFill="1" applyBorder="1" applyAlignment="1" applyProtection="1">
      <alignment horizontal="center" vertical="center"/>
      <protection hidden="1"/>
    </xf>
    <xf numFmtId="0" fontId="1" fillId="0" borderId="30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0" fontId="21" fillId="0" borderId="24" xfId="0" applyFont="1" applyFill="1" applyBorder="1" applyAlignment="1" applyProtection="1">
      <alignment vertical="center" wrapText="1"/>
      <protection hidden="1"/>
    </xf>
    <xf numFmtId="0" fontId="21" fillId="0" borderId="24" xfId="0" applyFont="1" applyFill="1" applyBorder="1" applyProtection="1">
      <alignment vertical="center"/>
      <protection hidden="1"/>
    </xf>
    <xf numFmtId="0" fontId="1" fillId="0" borderId="39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left" vertical="center" wrapText="1"/>
      <protection hidden="1"/>
    </xf>
    <xf numFmtId="0" fontId="21" fillId="0" borderId="21" xfId="0" applyFont="1" applyFill="1" applyBorder="1" applyAlignment="1" applyProtection="1">
      <alignment horizontal="left" vertical="center" wrapText="1"/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21" fillId="0" borderId="24" xfId="0" applyFont="1" applyFill="1" applyBorder="1" applyAlignment="1" applyProtection="1">
      <alignment horizontal="left" vertical="center" wrapText="1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1" fillId="0" borderId="29" xfId="0" applyFont="1" applyFill="1" applyBorder="1" applyAlignment="1" applyProtection="1">
      <alignment horizontal="center" vertical="center"/>
      <protection locked="0" hidden="1"/>
    </xf>
    <xf numFmtId="0" fontId="1" fillId="0" borderId="30" xfId="0" applyFont="1" applyFill="1" applyBorder="1" applyAlignment="1" applyProtection="1">
      <alignment horizontal="center" vertical="center"/>
      <protection locked="0" hidden="1"/>
    </xf>
    <xf numFmtId="0" fontId="1" fillId="0" borderId="31" xfId="0" applyFont="1" applyFill="1" applyBorder="1" applyAlignment="1" applyProtection="1">
      <alignment horizontal="center" vertical="center"/>
      <protection locked="0" hidden="1"/>
    </xf>
    <xf numFmtId="0" fontId="21" fillId="0" borderId="18" xfId="0" applyFont="1" applyFill="1" applyBorder="1" applyAlignment="1" applyProtection="1">
      <alignment horizontal="left" vertical="center" wrapText="1"/>
      <protection hidden="1"/>
    </xf>
    <xf numFmtId="0" fontId="21" fillId="0" borderId="17" xfId="0" applyFont="1" applyFill="1" applyBorder="1" applyAlignment="1" applyProtection="1">
      <alignment horizontal="left" vertical="center" wrapText="1"/>
      <protection hidden="1"/>
    </xf>
    <xf numFmtId="0" fontId="2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24" xfId="0" applyFont="1" applyFill="1" applyBorder="1" applyAlignment="1" applyProtection="1">
      <alignment horizontal="left" vertical="center" shrinkToFit="1"/>
      <protection locked="0" hidden="1"/>
    </xf>
    <xf numFmtId="0" fontId="21" fillId="0" borderId="24" xfId="0" applyFont="1" applyFill="1" applyBorder="1" applyAlignment="1" applyProtection="1">
      <alignment horizontal="center" vertical="center"/>
      <protection hidden="1"/>
    </xf>
    <xf numFmtId="0" fontId="21" fillId="0" borderId="24" xfId="0" applyFont="1" applyFill="1" applyBorder="1" applyAlignment="1" applyProtection="1">
      <alignment horizontal="center" vertical="center"/>
      <protection locked="0" hidden="1"/>
    </xf>
    <xf numFmtId="0" fontId="21" fillId="0" borderId="24" xfId="0" applyFont="1" applyFill="1" applyBorder="1" applyAlignment="1" applyProtection="1">
      <alignment horizontal="left" vertical="center" shrinkToFit="1"/>
      <protection hidden="1"/>
    </xf>
    <xf numFmtId="0" fontId="1" fillId="0" borderId="51" xfId="0" applyFont="1" applyFill="1" applyBorder="1" applyAlignment="1" applyProtection="1">
      <alignment horizontal="center" vertical="center"/>
      <protection locked="0" hidden="1"/>
    </xf>
    <xf numFmtId="0" fontId="1" fillId="0" borderId="50" xfId="0" applyFont="1" applyFill="1" applyBorder="1" applyAlignment="1" applyProtection="1">
      <alignment horizontal="center" vertical="center"/>
      <protection locked="0" hidden="1"/>
    </xf>
    <xf numFmtId="0" fontId="1" fillId="0" borderId="52" xfId="0" applyFont="1" applyFill="1" applyBorder="1" applyAlignment="1" applyProtection="1">
      <alignment horizontal="center" vertical="center"/>
      <protection locked="0" hidden="1"/>
    </xf>
    <xf numFmtId="0" fontId="1" fillId="0" borderId="53" xfId="0" applyFont="1" applyFill="1" applyBorder="1" applyAlignment="1" applyProtection="1">
      <alignment horizontal="center" vertical="center"/>
      <protection locked="0"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center"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1" fillId="0" borderId="41" xfId="0" applyFont="1" applyFill="1" applyBorder="1" applyAlignment="1" applyProtection="1">
      <alignment horizontal="left" vertical="center"/>
      <protection hidden="1"/>
    </xf>
    <xf numFmtId="0" fontId="1" fillId="0" borderId="38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 shrinkToFit="1"/>
      <protection locked="0" hidden="1"/>
    </xf>
    <xf numFmtId="0" fontId="21" fillId="0" borderId="4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1" fillId="0" borderId="35" xfId="0" applyFont="1" applyFill="1" applyBorder="1" applyAlignment="1" applyProtection="1">
      <alignment horizontal="center" vertical="center"/>
      <protection hidden="1"/>
    </xf>
    <xf numFmtId="0" fontId="1" fillId="0" borderId="35" xfId="0" applyFont="1" applyFill="1" applyBorder="1" applyAlignment="1" applyProtection="1">
      <alignment horizontal="center" vertical="center"/>
      <protection locked="0" hidden="1"/>
    </xf>
    <xf numFmtId="0" fontId="1" fillId="0" borderId="41" xfId="0" applyFont="1" applyFill="1" applyBorder="1" applyAlignment="1" applyProtection="1">
      <alignment horizontal="center" vertical="center"/>
      <protection locked="0" hidden="1"/>
    </xf>
    <xf numFmtId="0" fontId="1" fillId="0" borderId="49" xfId="0" applyFont="1" applyFill="1" applyBorder="1" applyAlignment="1" applyProtection="1">
      <alignment horizontal="center" vertical="center"/>
      <protection hidden="1"/>
    </xf>
    <xf numFmtId="0" fontId="1" fillId="0" borderId="49" xfId="0" applyFont="1" applyFill="1" applyBorder="1" applyAlignment="1" applyProtection="1">
      <alignment horizontal="center" vertical="center"/>
      <protection locked="0" hidden="1"/>
    </xf>
    <xf numFmtId="0" fontId="21" fillId="0" borderId="17" xfId="0" applyFont="1" applyFill="1" applyBorder="1" applyAlignment="1" applyProtection="1">
      <alignment horizontal="left" vertical="center"/>
      <protection hidden="1"/>
    </xf>
    <xf numFmtId="0" fontId="21" fillId="0" borderId="40" xfId="0" applyFont="1" applyFill="1" applyBorder="1" applyAlignment="1" applyProtection="1">
      <alignment horizontal="left" vertical="center"/>
      <protection hidden="1"/>
    </xf>
    <xf numFmtId="0" fontId="1" fillId="0" borderId="28" xfId="0" applyFont="1" applyFill="1" applyBorder="1" applyAlignment="1" applyProtection="1">
      <alignment horizontal="left" vertical="center"/>
      <protection hidden="1"/>
    </xf>
    <xf numFmtId="0" fontId="21" fillId="0" borderId="18" xfId="0" applyFont="1" applyFill="1" applyBorder="1" applyAlignment="1" applyProtection="1">
      <alignment horizontal="left" vertical="center"/>
      <protection hidden="1"/>
    </xf>
    <xf numFmtId="0" fontId="21" fillId="0" borderId="28" xfId="0" applyFont="1" applyFill="1" applyBorder="1" applyAlignment="1" applyProtection="1">
      <alignment horizontal="left" vertical="center"/>
      <protection hidden="1"/>
    </xf>
    <xf numFmtId="0" fontId="1" fillId="0" borderId="24" xfId="0" applyFont="1" applyFill="1" applyBorder="1" applyAlignment="1" applyProtection="1">
      <alignment horizontal="left" vertical="center" shrinkToFit="1"/>
      <protection locked="0" hidden="1"/>
    </xf>
    <xf numFmtId="0" fontId="7" fillId="0" borderId="35" xfId="0" applyFont="1" applyFill="1" applyBorder="1" applyAlignment="1" applyProtection="1">
      <alignment horizontal="center" vertical="center"/>
      <protection hidden="1"/>
    </xf>
    <xf numFmtId="0" fontId="1" fillId="0" borderId="35" xfId="0" applyFont="1" applyFill="1" applyBorder="1" applyProtection="1">
      <alignment vertical="center"/>
      <protection hidden="1"/>
    </xf>
    <xf numFmtId="0" fontId="1" fillId="0" borderId="41" xfId="0" applyFont="1" applyFill="1" applyBorder="1" applyProtection="1">
      <alignment vertical="center"/>
      <protection hidden="1"/>
    </xf>
    <xf numFmtId="0" fontId="21" fillId="0" borderId="41" xfId="0" applyFont="1" applyFill="1" applyBorder="1" applyAlignment="1" applyProtection="1">
      <alignment horizontal="left" vertical="center" wrapText="1"/>
      <protection hidden="1"/>
    </xf>
    <xf numFmtId="0" fontId="21" fillId="0" borderId="28" xfId="0" applyFont="1" applyFill="1" applyBorder="1" applyAlignment="1" applyProtection="1">
      <alignment horizontal="left" vertical="center" wrapText="1"/>
      <protection hidden="1"/>
    </xf>
    <xf numFmtId="0" fontId="21" fillId="0" borderId="19" xfId="0" applyFont="1" applyFill="1" applyBorder="1" applyAlignment="1" applyProtection="1">
      <protection hidden="1"/>
    </xf>
    <xf numFmtId="0" fontId="21" fillId="0" borderId="15" xfId="0" applyFont="1" applyFill="1" applyBorder="1" applyAlignment="1" applyProtection="1">
      <protection hidden="1"/>
    </xf>
    <xf numFmtId="0" fontId="22" fillId="0" borderId="24" xfId="0" applyFont="1" applyFill="1" applyBorder="1" applyAlignment="1" applyProtection="1">
      <alignment vertical="center" wrapText="1"/>
      <protection hidden="1"/>
    </xf>
    <xf numFmtId="0" fontId="22" fillId="0" borderId="24" xfId="0" applyFont="1" applyFill="1" applyBorder="1" applyProtection="1">
      <alignment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177" fontId="22" fillId="0" borderId="23" xfId="0" applyNumberFormat="1" applyFont="1" applyFill="1" applyBorder="1" applyAlignment="1" applyProtection="1">
      <alignment horizontal="center" vertical="center"/>
      <protection hidden="1"/>
    </xf>
    <xf numFmtId="177" fontId="22" fillId="0" borderId="19" xfId="0" applyNumberFormat="1" applyFont="1" applyFill="1" applyBorder="1" applyAlignment="1" applyProtection="1">
      <alignment horizontal="center" vertical="center"/>
      <protection hidden="1"/>
    </xf>
    <xf numFmtId="177" fontId="22" fillId="0" borderId="20" xfId="0" applyNumberFormat="1" applyFont="1" applyFill="1" applyBorder="1" applyAlignment="1" applyProtection="1">
      <alignment horizontal="center" vertical="center"/>
      <protection hidden="1"/>
    </xf>
    <xf numFmtId="177" fontId="22" fillId="0" borderId="13" xfId="0" applyNumberFormat="1" applyFont="1" applyFill="1" applyBorder="1" applyAlignment="1" applyProtection="1">
      <alignment horizontal="center" vertical="center"/>
      <protection hidden="1"/>
    </xf>
    <xf numFmtId="177" fontId="22" fillId="0" borderId="0" xfId="0" applyNumberFormat="1" applyFont="1" applyFill="1" applyAlignment="1" applyProtection="1">
      <alignment horizontal="center" vertical="center"/>
      <protection hidden="1"/>
    </xf>
    <xf numFmtId="177" fontId="22" fillId="0" borderId="11" xfId="0" applyNumberFormat="1" applyFont="1" applyFill="1" applyBorder="1" applyAlignment="1" applyProtection="1">
      <alignment horizontal="center" vertical="center"/>
      <protection hidden="1"/>
    </xf>
    <xf numFmtId="177" fontId="22" fillId="0" borderId="14" xfId="0" applyNumberFormat="1" applyFont="1" applyFill="1" applyBorder="1" applyAlignment="1" applyProtection="1">
      <alignment horizontal="center" vertical="center"/>
      <protection hidden="1"/>
    </xf>
    <xf numFmtId="177" fontId="22" fillId="0" borderId="15" xfId="0" applyNumberFormat="1" applyFont="1" applyFill="1" applyBorder="1" applyAlignment="1" applyProtection="1">
      <alignment horizontal="center" vertical="center"/>
      <protection hidden="1"/>
    </xf>
    <xf numFmtId="177" fontId="22" fillId="0" borderId="16" xfId="0" applyNumberFormat="1" applyFont="1" applyFill="1" applyBorder="1" applyAlignment="1" applyProtection="1">
      <alignment horizontal="center" vertical="center"/>
      <protection hidden="1"/>
    </xf>
    <xf numFmtId="0" fontId="1" fillId="0" borderId="35" xfId="0" applyFont="1" applyFill="1" applyBorder="1" applyAlignment="1" applyProtection="1">
      <alignment horizontal="left" vertical="center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5" fillId="0" borderId="15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left"/>
      <protection locked="0" hidden="1"/>
    </xf>
    <xf numFmtId="0" fontId="7" fillId="0" borderId="15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Alignment="1" applyProtection="1">
      <alignment horizontal="right"/>
      <protection hidden="1"/>
    </xf>
    <xf numFmtId="0" fontId="0" fillId="0" borderId="0" xfId="0" applyFont="1" applyFill="1" applyAlignment="1" applyProtection="1">
      <protection hidden="1"/>
    </xf>
    <xf numFmtId="0" fontId="0" fillId="0" borderId="15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left" shrinkToFit="1"/>
      <protection locked="0" hidden="1"/>
    </xf>
    <xf numFmtId="0" fontId="7" fillId="0" borderId="15" xfId="0" applyFont="1" applyFill="1" applyBorder="1" applyAlignment="1" applyProtection="1">
      <alignment horizontal="left" shrinkToFit="1"/>
      <protection locked="0" hidden="1"/>
    </xf>
    <xf numFmtId="0" fontId="1" fillId="0" borderId="14" xfId="0" applyFont="1" applyFill="1" applyBorder="1" applyAlignment="1" applyProtection="1">
      <alignment horizontal="center" vertical="center"/>
      <protection locked="0" hidden="1"/>
    </xf>
    <xf numFmtId="0" fontId="1" fillId="0" borderId="15" xfId="0" applyFont="1" applyFill="1" applyBorder="1" applyAlignment="1" applyProtection="1">
      <alignment horizontal="center" vertical="center"/>
      <protection locked="0" hidden="1"/>
    </xf>
    <xf numFmtId="0" fontId="1" fillId="0" borderId="39" xfId="0" applyFont="1" applyFill="1" applyBorder="1" applyAlignment="1" applyProtection="1">
      <alignment horizontal="center" vertical="center"/>
      <protection locked="0" hidden="1"/>
    </xf>
    <xf numFmtId="0" fontId="1" fillId="0" borderId="16" xfId="0" applyFont="1" applyFill="1" applyBorder="1" applyAlignment="1" applyProtection="1">
      <alignment horizontal="center" vertical="center"/>
      <protection locked="0" hidden="1"/>
    </xf>
    <xf numFmtId="0" fontId="1" fillId="0" borderId="13" xfId="0" applyFont="1" applyFill="1" applyBorder="1" applyProtection="1">
      <alignment vertical="center"/>
      <protection hidden="1"/>
    </xf>
    <xf numFmtId="0" fontId="1" fillId="0" borderId="11" xfId="0" applyFont="1" applyFill="1" applyBorder="1" applyProtection="1">
      <alignment vertical="center"/>
      <protection hidden="1"/>
    </xf>
    <xf numFmtId="0" fontId="1" fillId="0" borderId="14" xfId="0" applyFont="1" applyFill="1" applyBorder="1" applyProtection="1">
      <alignment vertical="center"/>
      <protection hidden="1"/>
    </xf>
    <xf numFmtId="0" fontId="1" fillId="0" borderId="15" xfId="0" applyFont="1" applyFill="1" applyBorder="1" applyProtection="1">
      <alignment vertical="center"/>
      <protection hidden="1"/>
    </xf>
    <xf numFmtId="0" fontId="1" fillId="0" borderId="16" xfId="0" applyFont="1" applyFill="1" applyBorder="1" applyProtection="1">
      <alignment vertical="center"/>
      <protection hidden="1"/>
    </xf>
    <xf numFmtId="0" fontId="21" fillId="0" borderId="22" xfId="0" applyFont="1" applyFill="1" applyBorder="1" applyAlignment="1" applyProtection="1">
      <alignment vertical="center" wrapText="1"/>
      <protection hidden="1"/>
    </xf>
    <xf numFmtId="0" fontId="21" fillId="0" borderId="21" xfId="0" applyFont="1" applyFill="1" applyBorder="1" applyAlignment="1" applyProtection="1">
      <alignment vertical="center" wrapText="1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3" fillId="0" borderId="21" xfId="0" applyFont="1" applyFill="1" applyBorder="1" applyAlignment="1" applyProtection="1">
      <alignment horizontal="center" vertical="center"/>
      <protection hidden="1"/>
    </xf>
    <xf numFmtId="0" fontId="21" fillId="0" borderId="26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Protection="1">
      <alignment vertical="center"/>
      <protection hidden="1"/>
    </xf>
    <xf numFmtId="0" fontId="21" fillId="0" borderId="15" xfId="0" applyFont="1" applyFill="1" applyBorder="1" applyProtection="1">
      <alignment vertical="center"/>
      <protection hidden="1"/>
    </xf>
    <xf numFmtId="0" fontId="21" fillId="0" borderId="16" xfId="0" applyFont="1" applyFill="1" applyBorder="1" applyProtection="1">
      <alignment vertical="center"/>
      <protection hidden="1"/>
    </xf>
    <xf numFmtId="0" fontId="21" fillId="0" borderId="42" xfId="0" applyFont="1" applyFill="1" applyBorder="1" applyAlignment="1" applyProtection="1">
      <alignment horizontal="left" vertical="center" wrapText="1"/>
      <protection hidden="1"/>
    </xf>
    <xf numFmtId="0" fontId="21" fillId="0" borderId="43" xfId="0" applyFont="1" applyFill="1" applyBorder="1" applyAlignment="1" applyProtection="1">
      <alignment horizontal="left" vertical="center" wrapText="1"/>
      <protection hidden="1"/>
    </xf>
    <xf numFmtId="0" fontId="21" fillId="0" borderId="44" xfId="0" applyFont="1" applyFill="1" applyBorder="1" applyAlignment="1" applyProtection="1">
      <alignment horizontal="left" vertical="center" wrapText="1"/>
      <protection hidden="1"/>
    </xf>
    <xf numFmtId="0" fontId="29" fillId="0" borderId="24" xfId="0" applyFont="1" applyFill="1" applyBorder="1" applyAlignment="1">
      <alignment horizontal="center" vertical="center"/>
    </xf>
    <xf numFmtId="3" fontId="29" fillId="0" borderId="24" xfId="0" applyNumberFormat="1" applyFont="1" applyFill="1" applyBorder="1" applyAlignment="1">
      <alignment horizontal="center" vertical="center"/>
    </xf>
    <xf numFmtId="38" fontId="21" fillId="0" borderId="23" xfId="33" applyFont="1" applyFill="1" applyBorder="1" applyAlignment="1" applyProtection="1">
      <alignment horizontal="left" vertical="center" wrapText="1"/>
      <protection hidden="1"/>
    </xf>
    <xf numFmtId="38" fontId="21" fillId="0" borderId="19" xfId="33" applyFont="1" applyFill="1" applyBorder="1" applyAlignment="1" applyProtection="1">
      <alignment horizontal="left" vertical="center" wrapText="1"/>
      <protection hidden="1"/>
    </xf>
    <xf numFmtId="38" fontId="21" fillId="0" borderId="20" xfId="33" applyFont="1" applyFill="1" applyBorder="1" applyAlignment="1" applyProtection="1">
      <alignment horizontal="left" vertical="center" wrapText="1"/>
      <protection hidden="1"/>
    </xf>
    <xf numFmtId="38" fontId="21" fillId="0" borderId="13" xfId="33" applyFont="1" applyFill="1" applyBorder="1" applyAlignment="1" applyProtection="1">
      <alignment horizontal="left" vertical="center" wrapText="1"/>
      <protection hidden="1"/>
    </xf>
    <xf numFmtId="38" fontId="21" fillId="0" borderId="0" xfId="33" applyFont="1" applyFill="1" applyBorder="1" applyAlignment="1" applyProtection="1">
      <alignment horizontal="left" vertical="center" wrapText="1"/>
      <protection hidden="1"/>
    </xf>
    <xf numFmtId="38" fontId="21" fillId="0" borderId="11" xfId="33" applyFont="1" applyFill="1" applyBorder="1" applyAlignment="1" applyProtection="1">
      <alignment horizontal="left" vertical="center" wrapText="1"/>
      <protection hidden="1"/>
    </xf>
    <xf numFmtId="38" fontId="21" fillId="0" borderId="14" xfId="33" applyFont="1" applyFill="1" applyBorder="1" applyAlignment="1" applyProtection="1">
      <alignment horizontal="left" vertical="center" wrapText="1"/>
      <protection hidden="1"/>
    </xf>
    <xf numFmtId="38" fontId="21" fillId="0" borderId="15" xfId="33" applyFont="1" applyFill="1" applyBorder="1" applyAlignment="1" applyProtection="1">
      <alignment horizontal="left" vertical="center" wrapText="1"/>
      <protection hidden="1"/>
    </xf>
    <xf numFmtId="38" fontId="21" fillId="0" borderId="16" xfId="33" applyFont="1" applyFill="1" applyBorder="1" applyAlignment="1" applyProtection="1">
      <alignment horizontal="left" vertical="center" wrapText="1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36" xfId="0" applyFill="1" applyBorder="1" applyAlignment="1" applyProtection="1">
      <alignment horizontal="center" vertical="center"/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0" fillId="0" borderId="30" xfId="0" applyFill="1" applyBorder="1" applyAlignment="1" applyProtection="1">
      <alignment horizontal="center" vertical="center"/>
      <protection hidden="1"/>
    </xf>
    <xf numFmtId="0" fontId="0" fillId="0" borderId="22" xfId="0" applyFill="1" applyBorder="1" applyAlignment="1" applyProtection="1">
      <alignment horizontal="center" vertical="center"/>
      <protection hidden="1"/>
    </xf>
    <xf numFmtId="0" fontId="0" fillId="0" borderId="21" xfId="0" applyFill="1" applyBorder="1" applyAlignment="1" applyProtection="1">
      <alignment horizontal="center" vertical="center"/>
      <protection hidden="1"/>
    </xf>
    <xf numFmtId="0" fontId="0" fillId="0" borderId="31" xfId="0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left" vertical="center"/>
      <protection hidden="1"/>
    </xf>
    <xf numFmtId="0" fontId="1" fillId="0" borderId="29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right" vertical="center"/>
      <protection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21" fillId="0" borderId="22" xfId="0" applyFont="1" applyFill="1" applyBorder="1" applyAlignment="1" applyProtection="1">
      <alignment horizontal="right" vertical="center"/>
      <protection hidden="1"/>
    </xf>
    <xf numFmtId="0" fontId="21" fillId="0" borderId="21" xfId="0" applyFont="1" applyFill="1" applyBorder="1" applyAlignment="1" applyProtection="1">
      <alignment horizontal="right" vertical="center"/>
      <protection hidden="1"/>
    </xf>
    <xf numFmtId="0" fontId="21" fillId="0" borderId="14" xfId="0" applyFont="1" applyFill="1" applyBorder="1" applyAlignment="1" applyProtection="1">
      <alignment horizontal="right" vertical="center"/>
      <protection hidden="1"/>
    </xf>
    <xf numFmtId="0" fontId="21" fillId="0" borderId="15" xfId="0" applyFont="1" applyFill="1" applyBorder="1" applyAlignment="1" applyProtection="1">
      <alignment horizontal="right" vertical="center"/>
      <protection hidden="1"/>
    </xf>
    <xf numFmtId="0" fontId="21" fillId="0" borderId="13" xfId="0" applyFont="1" applyFill="1" applyBorder="1" applyAlignment="1" applyProtection="1">
      <alignment horizontal="right" vertical="top"/>
      <protection hidden="1"/>
    </xf>
    <xf numFmtId="0" fontId="21" fillId="0" borderId="0" xfId="0" applyFont="1" applyFill="1" applyAlignment="1" applyProtection="1">
      <alignment horizontal="right" vertical="top"/>
      <protection hidden="1"/>
    </xf>
    <xf numFmtId="0" fontId="21" fillId="0" borderId="14" xfId="0" applyFont="1" applyFill="1" applyBorder="1" applyAlignment="1" applyProtection="1">
      <alignment horizontal="right" vertical="top"/>
      <protection hidden="1"/>
    </xf>
    <xf numFmtId="0" fontId="21" fillId="0" borderId="15" xfId="0" applyFont="1" applyFill="1" applyBorder="1" applyAlignment="1" applyProtection="1">
      <alignment horizontal="right" vertical="top"/>
      <protection hidden="1"/>
    </xf>
    <xf numFmtId="0" fontId="21" fillId="0" borderId="0" xfId="0" applyFont="1" applyFill="1" applyAlignment="1" applyProtection="1">
      <alignment horizontal="center"/>
      <protection locked="0" hidden="1"/>
    </xf>
    <xf numFmtId="0" fontId="0" fillId="0" borderId="11" xfId="0" applyBorder="1" applyAlignment="1">
      <alignment horizontal="left"/>
    </xf>
    <xf numFmtId="0" fontId="21" fillId="0" borderId="15" xfId="0" applyFont="1" applyFill="1" applyBorder="1" applyAlignment="1" applyProtection="1">
      <alignment horizontal="center"/>
      <protection locked="0" hidden="1"/>
    </xf>
    <xf numFmtId="0" fontId="21" fillId="0" borderId="1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center"/>
      <protection locked="0"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10" xfId="0" applyFont="1" applyFill="1" applyBorder="1" applyAlignment="1" applyProtection="1">
      <alignment horizontal="left"/>
      <protection hidden="1"/>
    </xf>
    <xf numFmtId="0" fontId="21" fillId="0" borderId="13" xfId="0" applyFont="1" applyFill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1" fillId="0" borderId="11" xfId="0" applyFont="1" applyFill="1" applyBorder="1" applyAlignment="1" applyProtection="1">
      <alignment horizontal="left"/>
      <protection hidden="1"/>
    </xf>
    <xf numFmtId="0" fontId="21" fillId="0" borderId="18" xfId="0" applyFont="1" applyFill="1" applyBorder="1" applyAlignment="1" applyProtection="1">
      <alignment horizontal="right"/>
      <protection hidden="1"/>
    </xf>
    <xf numFmtId="0" fontId="21" fillId="0" borderId="17" xfId="0" applyFont="1" applyFill="1" applyBorder="1" applyAlignment="1" applyProtection="1">
      <alignment horizontal="right"/>
      <protection hidden="1"/>
    </xf>
    <xf numFmtId="0" fontId="0" fillId="0" borderId="10" xfId="0" applyBorder="1" applyAlignment="1">
      <alignment horizontal="left"/>
    </xf>
    <xf numFmtId="0" fontId="21" fillId="0" borderId="13" xfId="0" applyFont="1" applyFill="1" applyBorder="1" applyAlignment="1" applyProtection="1">
      <alignment horizontal="right"/>
      <protection hidden="1"/>
    </xf>
    <xf numFmtId="176" fontId="21" fillId="0" borderId="17" xfId="0" applyNumberFormat="1" applyFont="1" applyFill="1" applyBorder="1" applyAlignment="1" applyProtection="1">
      <alignment horizontal="left"/>
      <protection locked="0" hidden="1"/>
    </xf>
    <xf numFmtId="176" fontId="21" fillId="0" borderId="0" xfId="0" applyNumberFormat="1" applyFont="1" applyFill="1" applyAlignment="1" applyProtection="1">
      <alignment horizontal="left"/>
      <protection locked="0" hidden="1"/>
    </xf>
    <xf numFmtId="0" fontId="21" fillId="0" borderId="19" xfId="0" applyFont="1" applyFill="1" applyBorder="1" applyAlignment="1" applyProtection="1">
      <alignment horizontal="center"/>
      <protection locked="0"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21" fillId="0" borderId="19" xfId="0" applyFont="1" applyFill="1" applyBorder="1" applyAlignment="1" applyProtection="1">
      <alignment horizontal="right"/>
      <protection hidden="1"/>
    </xf>
    <xf numFmtId="0" fontId="21" fillId="0" borderId="19" xfId="0" applyFont="1" applyFill="1" applyBorder="1" applyAlignment="1" applyProtection="1">
      <alignment horizontal="left"/>
      <protection hidden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D9DD95E8-3CA7-4DCC-B974-24EF899EEAED}"/>
    <cellStyle name="Normal 2 2" xfId="45" xr:uid="{453DB753-3D15-47BB-B4AB-DBD6B8A377E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2F576D4C-DA2E-4F5C-9738-D9379009F7B4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873"/>
  <sheetViews>
    <sheetView tabSelected="1" zoomScaleNormal="100" zoomScaleSheetLayoutView="55" workbookViewId="0">
      <selection activeCell="R7" sqref="R7:AO8"/>
    </sheetView>
  </sheetViews>
  <sheetFormatPr defaultColWidth="0" defaultRowHeight="13.5" zeroHeight="1" x14ac:dyDescent="0.15"/>
  <cols>
    <col min="1" max="4" width="1.625" style="28" customWidth="1"/>
    <col min="5" max="24" width="1.125" style="28" customWidth="1"/>
    <col min="25" max="60" width="1.25" style="28" customWidth="1"/>
    <col min="61" max="85" width="1.125" style="28" customWidth="1"/>
    <col min="86" max="90" width="5.625" style="28" customWidth="1"/>
    <col min="91" max="94" width="5.625" style="1" hidden="1" customWidth="1"/>
    <col min="95" max="95" width="14.625" style="1" hidden="1" customWidth="1"/>
    <col min="96" max="96" width="10.75" style="1" hidden="1" customWidth="1"/>
    <col min="97" max="97" width="19.25" style="1" hidden="1" customWidth="1"/>
    <col min="98" max="98" width="19.875" style="1" hidden="1" customWidth="1"/>
    <col min="99" max="99" width="15.875" style="1" hidden="1" customWidth="1"/>
    <col min="100" max="100" width="13.125" style="1" hidden="1" customWidth="1"/>
    <col min="101" max="101" width="8.875" style="1" hidden="1" customWidth="1"/>
    <col min="102" max="102" width="10.125" style="1" hidden="1" customWidth="1"/>
    <col min="103" max="103" width="3.625" style="1" hidden="1" customWidth="1"/>
    <col min="104" max="104" width="10.5" style="1" hidden="1" customWidth="1"/>
    <col min="105" max="123" width="5.625" style="1" hidden="1" customWidth="1"/>
    <col min="124" max="16384" width="9" style="1" hidden="1"/>
  </cols>
  <sheetData>
    <row r="1" spans="1:122" ht="8.1" customHeight="1" x14ac:dyDescent="0.15">
      <c r="A1" s="26" t="s">
        <v>209</v>
      </c>
      <c r="B1" s="27"/>
    </row>
    <row r="2" spans="1:122" ht="8.1" customHeight="1" x14ac:dyDescent="0.15">
      <c r="A2" s="27"/>
      <c r="B2" s="27"/>
    </row>
    <row r="3" spans="1:122" ht="7.5" customHeight="1" x14ac:dyDescent="0.15">
      <c r="A3" s="27"/>
      <c r="B3" s="27"/>
      <c r="E3" s="149" t="s">
        <v>11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</row>
    <row r="4" spans="1:122" ht="7.5" customHeight="1" x14ac:dyDescent="0.15">
      <c r="A4" s="27"/>
      <c r="B4" s="27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</row>
    <row r="5" spans="1:122" ht="7.5" customHeight="1" x14ac:dyDescent="0.15">
      <c r="A5" s="27"/>
      <c r="B5" s="27"/>
      <c r="E5" s="29"/>
      <c r="F5" s="29"/>
      <c r="Z5" s="99" t="s">
        <v>97</v>
      </c>
      <c r="AA5" s="99"/>
      <c r="AB5" s="99"/>
      <c r="AC5" s="99"/>
      <c r="AD5" s="99"/>
      <c r="AE5" s="99"/>
      <c r="AF5" s="99"/>
      <c r="AG5" s="99"/>
      <c r="AH5" s="99"/>
      <c r="AI5" s="99"/>
      <c r="AJ5" s="116" t="s">
        <v>97</v>
      </c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99" t="s">
        <v>98</v>
      </c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149" t="str">
        <f>IF(AJ5="","",VLOOKUP(AJ5,CQ56:CS59,2,0))</f>
        <v>UCMP型式</v>
      </c>
      <c r="BG5" s="149"/>
      <c r="BH5" s="149"/>
      <c r="BI5" s="149"/>
      <c r="BJ5" s="149"/>
      <c r="BK5" s="149"/>
      <c r="BL5" s="149"/>
      <c r="BM5" s="149"/>
      <c r="BN5" s="149"/>
      <c r="BO5" s="149"/>
      <c r="BP5" s="99" t="s">
        <v>105</v>
      </c>
      <c r="BQ5" s="149"/>
      <c r="BR5" s="149"/>
    </row>
    <row r="6" spans="1:122" ht="7.5" customHeight="1" x14ac:dyDescent="0.15"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</row>
    <row r="7" spans="1:122" ht="7.5" customHeight="1" x14ac:dyDescent="0.15">
      <c r="E7" s="97" t="s">
        <v>23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320" t="s">
        <v>24</v>
      </c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0"/>
      <c r="AQ7" s="30"/>
      <c r="AR7" s="30"/>
      <c r="AS7" s="30"/>
      <c r="AT7" s="30"/>
      <c r="AV7" s="324" t="s">
        <v>39</v>
      </c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114"/>
      <c r="BI7" s="114"/>
      <c r="BJ7" s="114"/>
      <c r="BK7" s="114"/>
      <c r="BL7" s="114"/>
      <c r="BM7" s="114"/>
      <c r="BN7" s="106" t="s">
        <v>162</v>
      </c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</row>
    <row r="8" spans="1:122" ht="7.5" customHeight="1" x14ac:dyDescent="0.15"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321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1"/>
      <c r="AQ8" s="30"/>
      <c r="AR8" s="30"/>
      <c r="AS8" s="30"/>
      <c r="AT8" s="30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115"/>
      <c r="BI8" s="115"/>
      <c r="BJ8" s="115"/>
      <c r="BK8" s="115"/>
      <c r="BL8" s="115"/>
      <c r="BM8" s="115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</row>
    <row r="9" spans="1:122" ht="7.5" customHeight="1" x14ac:dyDescent="0.15">
      <c r="E9" s="97" t="s">
        <v>22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320" t="s">
        <v>25</v>
      </c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</row>
    <row r="10" spans="1:122" ht="7.5" customHeight="1" x14ac:dyDescent="0.15"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321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3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34"/>
      <c r="BY10" s="34"/>
      <c r="BZ10" s="34"/>
      <c r="CA10" s="34"/>
      <c r="CB10" s="34"/>
      <c r="CC10" s="34"/>
      <c r="CD10" s="34"/>
      <c r="CE10" s="34"/>
      <c r="CF10" s="34"/>
      <c r="CG10" s="34"/>
    </row>
    <row r="11" spans="1:122" ht="7.5" customHeight="1" x14ac:dyDescent="0.15">
      <c r="BQ11" s="106" t="s">
        <v>21</v>
      </c>
      <c r="BR11" s="106"/>
      <c r="BS11" s="106"/>
      <c r="BT11" s="106"/>
      <c r="BU11" s="106"/>
      <c r="BV11" s="106"/>
      <c r="BW11" s="106"/>
      <c r="BX11" s="106"/>
      <c r="BY11" s="150"/>
      <c r="BZ11" s="150"/>
      <c r="CA11" s="150"/>
      <c r="CB11" s="150"/>
      <c r="CC11" s="150"/>
      <c r="CD11" s="150"/>
      <c r="CE11" s="106" t="s">
        <v>86</v>
      </c>
      <c r="CF11" s="106"/>
      <c r="CG11" s="106"/>
    </row>
    <row r="12" spans="1:122" ht="7.5" customHeight="1" x14ac:dyDescent="0.15">
      <c r="BQ12" s="152"/>
      <c r="BR12" s="152"/>
      <c r="BS12" s="152"/>
      <c r="BT12" s="152"/>
      <c r="BU12" s="152"/>
      <c r="BV12" s="152"/>
      <c r="BW12" s="152"/>
      <c r="BX12" s="152"/>
      <c r="BY12" s="151"/>
      <c r="BZ12" s="151"/>
      <c r="CA12" s="151"/>
      <c r="CB12" s="151"/>
      <c r="CC12" s="151"/>
      <c r="CD12" s="151"/>
      <c r="CE12" s="152"/>
      <c r="CF12" s="152"/>
      <c r="CG12" s="152"/>
    </row>
    <row r="13" spans="1:122" ht="7.5" customHeight="1" x14ac:dyDescent="0.15"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5"/>
      <c r="BR13" s="35"/>
      <c r="BS13" s="35"/>
      <c r="BT13" s="35"/>
      <c r="BU13" s="35"/>
      <c r="BV13" s="35"/>
      <c r="BW13" s="35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DQ13" s="4"/>
    </row>
    <row r="14" spans="1:122" ht="7.5" customHeight="1" x14ac:dyDescent="0.15">
      <c r="E14" s="279" t="s">
        <v>0</v>
      </c>
      <c r="F14" s="280"/>
      <c r="G14" s="233"/>
      <c r="H14" s="233"/>
      <c r="I14" s="233"/>
      <c r="J14" s="233"/>
      <c r="K14" s="233"/>
      <c r="L14" s="233"/>
      <c r="M14" s="234"/>
      <c r="N14" s="300" t="s">
        <v>1</v>
      </c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0" t="s">
        <v>3</v>
      </c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0" t="s">
        <v>2</v>
      </c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143" t="s">
        <v>4</v>
      </c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3" t="s">
        <v>5</v>
      </c>
      <c r="BY14" s="144"/>
      <c r="BZ14" s="144"/>
      <c r="CA14" s="144"/>
      <c r="CB14" s="144"/>
      <c r="CC14" s="144"/>
      <c r="CD14" s="144"/>
      <c r="CE14" s="144"/>
      <c r="CF14" s="144"/>
      <c r="CG14" s="144"/>
      <c r="DQ14" s="4"/>
      <c r="DR14" s="5"/>
    </row>
    <row r="15" spans="1:122" ht="7.5" customHeight="1" x14ac:dyDescent="0.15">
      <c r="E15" s="333"/>
      <c r="F15" s="156"/>
      <c r="G15" s="156"/>
      <c r="H15" s="156"/>
      <c r="I15" s="156"/>
      <c r="J15" s="156"/>
      <c r="K15" s="156"/>
      <c r="L15" s="156"/>
      <c r="M15" s="334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DQ15" s="4"/>
      <c r="DR15" s="5"/>
    </row>
    <row r="16" spans="1:122" ht="7.5" customHeight="1" x14ac:dyDescent="0.15">
      <c r="E16" s="333"/>
      <c r="F16" s="156"/>
      <c r="G16" s="156"/>
      <c r="H16" s="156"/>
      <c r="I16" s="156"/>
      <c r="J16" s="156"/>
      <c r="K16" s="156"/>
      <c r="L16" s="156"/>
      <c r="M16" s="334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5" t="s">
        <v>12</v>
      </c>
      <c r="BY16" s="146"/>
      <c r="BZ16" s="146"/>
      <c r="CA16" s="146"/>
      <c r="CB16" s="147"/>
      <c r="CC16" s="153" t="s">
        <v>13</v>
      </c>
      <c r="CD16" s="146"/>
      <c r="CE16" s="146"/>
      <c r="CF16" s="147"/>
      <c r="CG16" s="154"/>
      <c r="DQ16" s="4"/>
      <c r="DR16" s="5"/>
    </row>
    <row r="17" spans="5:105" ht="7.5" customHeight="1" x14ac:dyDescent="0.15">
      <c r="E17" s="335"/>
      <c r="F17" s="336"/>
      <c r="G17" s="336"/>
      <c r="H17" s="336"/>
      <c r="I17" s="336"/>
      <c r="J17" s="336"/>
      <c r="K17" s="336"/>
      <c r="L17" s="336"/>
      <c r="M17" s="337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8"/>
      <c r="BY17" s="146"/>
      <c r="BZ17" s="146"/>
      <c r="CA17" s="146"/>
      <c r="CB17" s="147"/>
      <c r="CC17" s="146"/>
      <c r="CD17" s="146"/>
      <c r="CE17" s="146"/>
      <c r="CF17" s="147"/>
      <c r="CG17" s="154"/>
    </row>
    <row r="18" spans="5:105" ht="3.6" customHeight="1" x14ac:dyDescent="0.15">
      <c r="E18" s="167" t="s">
        <v>26</v>
      </c>
      <c r="F18" s="168"/>
      <c r="G18" s="199"/>
      <c r="H18" s="100" t="s">
        <v>28</v>
      </c>
      <c r="I18" s="101"/>
      <c r="J18" s="101"/>
      <c r="K18" s="101"/>
      <c r="L18" s="101"/>
      <c r="M18" s="102"/>
      <c r="N18" s="100" t="s">
        <v>29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2"/>
      <c r="Y18" s="117" t="s">
        <v>31</v>
      </c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9"/>
      <c r="AL18" s="100" t="s">
        <v>32</v>
      </c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2"/>
      <c r="BJ18" s="37"/>
      <c r="BK18" s="37"/>
      <c r="BL18" s="37"/>
      <c r="BM18" s="37"/>
      <c r="BN18" s="38"/>
      <c r="BO18" s="38"/>
      <c r="BP18" s="38"/>
      <c r="BQ18" s="38"/>
      <c r="BR18" s="38"/>
      <c r="BS18" s="38"/>
      <c r="BT18" s="38"/>
      <c r="BU18" s="38"/>
      <c r="BV18" s="38"/>
      <c r="BW18" s="39"/>
      <c r="BX18" s="239"/>
      <c r="BY18" s="216"/>
      <c r="BZ18" s="216"/>
      <c r="CA18" s="216"/>
      <c r="CB18" s="264"/>
      <c r="CC18" s="215"/>
      <c r="CD18" s="216"/>
      <c r="CE18" s="216"/>
      <c r="CF18" s="216"/>
      <c r="CG18" s="217"/>
      <c r="CH18" s="100" t="s">
        <v>137</v>
      </c>
      <c r="CI18" s="101"/>
      <c r="CJ18" s="101"/>
      <c r="CK18" s="102"/>
      <c r="CL18" s="40"/>
      <c r="CM18" s="6"/>
      <c r="CN18" s="6"/>
    </row>
    <row r="19" spans="5:105" ht="7.5" customHeight="1" x14ac:dyDescent="0.15">
      <c r="E19" s="200"/>
      <c r="F19" s="201"/>
      <c r="G19" s="202"/>
      <c r="H19" s="103"/>
      <c r="I19" s="104"/>
      <c r="J19" s="104"/>
      <c r="K19" s="104"/>
      <c r="L19" s="104"/>
      <c r="M19" s="105"/>
      <c r="N19" s="103"/>
      <c r="O19" s="104"/>
      <c r="P19" s="104"/>
      <c r="Q19" s="104"/>
      <c r="R19" s="104"/>
      <c r="S19" s="104"/>
      <c r="T19" s="104"/>
      <c r="U19" s="104"/>
      <c r="V19" s="104"/>
      <c r="W19" s="104"/>
      <c r="X19" s="105"/>
      <c r="Y19" s="120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2"/>
      <c r="AL19" s="103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5"/>
      <c r="BX19" s="158"/>
      <c r="BY19" s="116"/>
      <c r="BZ19" s="116"/>
      <c r="CA19" s="116"/>
      <c r="CB19" s="265"/>
      <c r="CC19" s="141"/>
      <c r="CD19" s="116"/>
      <c r="CE19" s="116"/>
      <c r="CF19" s="116"/>
      <c r="CG19" s="142"/>
      <c r="CH19" s="103"/>
      <c r="CI19" s="104"/>
      <c r="CJ19" s="104"/>
      <c r="CK19" s="105"/>
      <c r="CL19" s="40"/>
      <c r="CM19" s="6"/>
      <c r="CN19" s="6"/>
      <c r="CQ19" s="7"/>
      <c r="CR19" s="7"/>
      <c r="CS19" s="7"/>
      <c r="CT19" s="7"/>
      <c r="CU19" s="7"/>
      <c r="CV19" s="8" t="s">
        <v>106</v>
      </c>
      <c r="CW19" s="7"/>
      <c r="CX19" s="7"/>
      <c r="CY19" s="7"/>
      <c r="CZ19" s="7"/>
      <c r="DA19" s="7"/>
    </row>
    <row r="20" spans="5:105" ht="3.6" customHeight="1" x14ac:dyDescent="0.15">
      <c r="E20" s="200"/>
      <c r="F20" s="201"/>
      <c r="G20" s="202"/>
      <c r="H20" s="103"/>
      <c r="I20" s="104"/>
      <c r="J20" s="104"/>
      <c r="K20" s="104"/>
      <c r="L20" s="104"/>
      <c r="M20" s="105"/>
      <c r="N20" s="103"/>
      <c r="O20" s="104"/>
      <c r="P20" s="104"/>
      <c r="Q20" s="104"/>
      <c r="R20" s="104"/>
      <c r="S20" s="104"/>
      <c r="T20" s="104"/>
      <c r="U20" s="104"/>
      <c r="V20" s="104"/>
      <c r="W20" s="104"/>
      <c r="X20" s="105"/>
      <c r="Y20" s="120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2"/>
      <c r="AL20" s="103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5"/>
      <c r="BX20" s="158"/>
      <c r="BY20" s="116"/>
      <c r="BZ20" s="116"/>
      <c r="CA20" s="116"/>
      <c r="CB20" s="265"/>
      <c r="CC20" s="141"/>
      <c r="CD20" s="116"/>
      <c r="CE20" s="116"/>
      <c r="CF20" s="116"/>
      <c r="CG20" s="142"/>
      <c r="CH20" s="103"/>
      <c r="CI20" s="104"/>
      <c r="CJ20" s="104"/>
      <c r="CK20" s="105"/>
      <c r="CL20" s="40"/>
      <c r="CM20" s="6"/>
      <c r="CN20" s="6"/>
      <c r="CQ20" s="8" t="s">
        <v>36</v>
      </c>
      <c r="CR20" s="8" t="s">
        <v>37</v>
      </c>
      <c r="CS20" s="8" t="s">
        <v>41</v>
      </c>
      <c r="CT20" s="9">
        <v>101</v>
      </c>
      <c r="CU20" s="8" t="s">
        <v>54</v>
      </c>
      <c r="CV20" s="10" t="s">
        <v>107</v>
      </c>
      <c r="CW20" s="7">
        <v>1</v>
      </c>
      <c r="CX20" s="7">
        <v>1</v>
      </c>
      <c r="CY20" s="7">
        <v>1</v>
      </c>
      <c r="CZ20" s="8" t="s">
        <v>93</v>
      </c>
      <c r="DA20" s="7"/>
    </row>
    <row r="21" spans="5:105" ht="7.5" customHeight="1" x14ac:dyDescent="0.15">
      <c r="E21" s="200"/>
      <c r="F21" s="201"/>
      <c r="G21" s="202"/>
      <c r="H21" s="103"/>
      <c r="I21" s="104"/>
      <c r="J21" s="104"/>
      <c r="K21" s="104"/>
      <c r="L21" s="104"/>
      <c r="M21" s="105"/>
      <c r="N21" s="103"/>
      <c r="O21" s="104"/>
      <c r="P21" s="104"/>
      <c r="Q21" s="104"/>
      <c r="R21" s="104"/>
      <c r="S21" s="104"/>
      <c r="T21" s="104"/>
      <c r="U21" s="104"/>
      <c r="V21" s="104"/>
      <c r="W21" s="104"/>
      <c r="X21" s="105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2"/>
      <c r="AL21" s="103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5"/>
      <c r="BJ21" s="106" t="s">
        <v>33</v>
      </c>
      <c r="BK21" s="106"/>
      <c r="BL21" s="106"/>
      <c r="BM21" s="106"/>
      <c r="BN21" s="150"/>
      <c r="BO21" s="150"/>
      <c r="BP21" s="150"/>
      <c r="BQ21" s="150"/>
      <c r="BR21" s="150"/>
      <c r="BS21" s="150"/>
      <c r="BT21" s="150"/>
      <c r="BU21" s="150"/>
      <c r="BW21" s="41"/>
      <c r="BX21" s="158"/>
      <c r="BY21" s="116"/>
      <c r="BZ21" s="116"/>
      <c r="CA21" s="116"/>
      <c r="CB21" s="265"/>
      <c r="CC21" s="141"/>
      <c r="CD21" s="116"/>
      <c r="CE21" s="116"/>
      <c r="CF21" s="116"/>
      <c r="CG21" s="142"/>
      <c r="CH21" s="103"/>
      <c r="CI21" s="104"/>
      <c r="CJ21" s="104"/>
      <c r="CK21" s="105"/>
      <c r="CL21" s="40"/>
      <c r="CM21" s="6"/>
      <c r="CN21" s="6"/>
      <c r="CQ21" s="7"/>
      <c r="CR21" s="8" t="s">
        <v>38</v>
      </c>
      <c r="CS21" s="8" t="s">
        <v>40</v>
      </c>
      <c r="CT21" s="9">
        <v>201</v>
      </c>
      <c r="CU21" s="8" t="s">
        <v>55</v>
      </c>
      <c r="CV21" s="10" t="s">
        <v>108</v>
      </c>
      <c r="CW21" s="7">
        <v>2</v>
      </c>
      <c r="CX21" s="7">
        <v>2</v>
      </c>
      <c r="CY21" s="7">
        <v>2</v>
      </c>
      <c r="CZ21" s="8" t="s">
        <v>94</v>
      </c>
      <c r="DA21" s="7"/>
    </row>
    <row r="22" spans="5:105" ht="7.5" customHeight="1" x14ac:dyDescent="0.15">
      <c r="E22" s="200"/>
      <c r="F22" s="201"/>
      <c r="G22" s="202"/>
      <c r="H22" s="103"/>
      <c r="I22" s="104"/>
      <c r="J22" s="104"/>
      <c r="K22" s="104"/>
      <c r="L22" s="104"/>
      <c r="M22" s="105"/>
      <c r="N22" s="103"/>
      <c r="O22" s="104"/>
      <c r="P22" s="104"/>
      <c r="Q22" s="104"/>
      <c r="R22" s="104"/>
      <c r="S22" s="104"/>
      <c r="T22" s="104"/>
      <c r="U22" s="104"/>
      <c r="V22" s="104"/>
      <c r="W22" s="104"/>
      <c r="X22" s="105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2"/>
      <c r="AL22" s="370" t="s">
        <v>33</v>
      </c>
      <c r="AM22" s="371"/>
      <c r="AN22" s="371"/>
      <c r="AO22" s="371"/>
      <c r="AP22" s="371"/>
      <c r="AQ22" s="371"/>
      <c r="AR22" s="371"/>
      <c r="AS22" s="371"/>
      <c r="AT22" s="2"/>
      <c r="AU22" s="106" t="s">
        <v>34</v>
      </c>
      <c r="AV22" s="106"/>
      <c r="AW22" s="106"/>
      <c r="AX22" s="106"/>
      <c r="AY22" s="106"/>
      <c r="AZ22" s="106"/>
      <c r="BA22" s="106"/>
      <c r="BB22" s="106"/>
      <c r="BC22" s="106"/>
      <c r="BD22" s="106"/>
      <c r="BE22" s="2"/>
      <c r="BF22" s="2"/>
      <c r="BG22" s="2"/>
      <c r="BH22" s="42"/>
      <c r="BI22" s="43"/>
      <c r="BJ22" s="152"/>
      <c r="BK22" s="152"/>
      <c r="BL22" s="152"/>
      <c r="BM22" s="152"/>
      <c r="BN22" s="151"/>
      <c r="BO22" s="151"/>
      <c r="BP22" s="151"/>
      <c r="BQ22" s="151"/>
      <c r="BR22" s="151"/>
      <c r="BS22" s="151"/>
      <c r="BT22" s="151"/>
      <c r="BU22" s="151"/>
      <c r="BW22" s="41"/>
      <c r="BX22" s="158"/>
      <c r="BY22" s="116"/>
      <c r="BZ22" s="116"/>
      <c r="CA22" s="116"/>
      <c r="CB22" s="265"/>
      <c r="CC22" s="141"/>
      <c r="CD22" s="116"/>
      <c r="CE22" s="116"/>
      <c r="CF22" s="116"/>
      <c r="CG22" s="142"/>
      <c r="CH22" s="103"/>
      <c r="CI22" s="104"/>
      <c r="CJ22" s="104"/>
      <c r="CK22" s="105"/>
      <c r="CL22" s="2"/>
      <c r="CM22" s="3"/>
      <c r="CN22" s="3"/>
      <c r="CQ22" s="7"/>
      <c r="CR22" s="7"/>
      <c r="CS22" s="8" t="s">
        <v>95</v>
      </c>
      <c r="CT22" s="9">
        <v>301</v>
      </c>
      <c r="CU22" s="7"/>
      <c r="CV22" s="10" t="s">
        <v>109</v>
      </c>
      <c r="CW22" s="7">
        <v>3</v>
      </c>
      <c r="CX22" s="7">
        <v>3</v>
      </c>
      <c r="CY22" s="7">
        <v>3</v>
      </c>
      <c r="CZ22" s="7"/>
      <c r="DA22" s="7"/>
    </row>
    <row r="23" spans="5:105" ht="7.5" customHeight="1" x14ac:dyDescent="0.15">
      <c r="E23" s="200"/>
      <c r="F23" s="201"/>
      <c r="G23" s="202"/>
      <c r="H23" s="103"/>
      <c r="I23" s="104"/>
      <c r="J23" s="104"/>
      <c r="K23" s="104"/>
      <c r="L23" s="104"/>
      <c r="M23" s="105"/>
      <c r="N23" s="257"/>
      <c r="O23" s="258"/>
      <c r="P23" s="258"/>
      <c r="Q23" s="258"/>
      <c r="R23" s="258"/>
      <c r="S23" s="258"/>
      <c r="T23" s="258"/>
      <c r="U23" s="258"/>
      <c r="V23" s="258"/>
      <c r="W23" s="258"/>
      <c r="X23" s="259"/>
      <c r="Y23" s="123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5"/>
      <c r="AL23" s="372"/>
      <c r="AM23" s="373"/>
      <c r="AN23" s="373"/>
      <c r="AO23" s="373"/>
      <c r="AP23" s="373"/>
      <c r="AQ23" s="373"/>
      <c r="AR23" s="373"/>
      <c r="AS23" s="373"/>
      <c r="AT23" s="44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44"/>
      <c r="BF23" s="44"/>
      <c r="BG23" s="44"/>
      <c r="BH23" s="45"/>
      <c r="BI23" s="46"/>
      <c r="BJ23" s="46"/>
      <c r="BK23" s="46"/>
      <c r="BL23" s="46"/>
      <c r="BM23" s="46"/>
      <c r="BX23" s="240"/>
      <c r="BY23" s="219"/>
      <c r="BZ23" s="219"/>
      <c r="CA23" s="219"/>
      <c r="CB23" s="266"/>
      <c r="CC23" s="218"/>
      <c r="CD23" s="219"/>
      <c r="CE23" s="219"/>
      <c r="CF23" s="219"/>
      <c r="CG23" s="220"/>
      <c r="CH23" s="126"/>
      <c r="CI23" s="127"/>
      <c r="CJ23" s="127"/>
      <c r="CK23" s="128"/>
      <c r="CL23" s="2"/>
      <c r="CM23" s="3"/>
      <c r="CN23" s="3"/>
      <c r="CQ23" s="7"/>
      <c r="CR23" s="7"/>
      <c r="CS23" s="7"/>
      <c r="CT23" s="11">
        <v>401</v>
      </c>
      <c r="CU23" s="7"/>
      <c r="CV23" s="7"/>
      <c r="CW23" s="8">
        <v>4</v>
      </c>
      <c r="CX23" s="8">
        <v>4</v>
      </c>
      <c r="CY23" s="8">
        <v>4</v>
      </c>
      <c r="CZ23" s="7"/>
      <c r="DA23" s="7"/>
    </row>
    <row r="24" spans="5:105" ht="7.5" customHeight="1" x14ac:dyDescent="0.15">
      <c r="E24" s="200"/>
      <c r="F24" s="201"/>
      <c r="G24" s="202"/>
      <c r="H24" s="103"/>
      <c r="I24" s="104"/>
      <c r="J24" s="104"/>
      <c r="K24" s="104"/>
      <c r="L24" s="104"/>
      <c r="M24" s="105"/>
      <c r="N24" s="196" t="s">
        <v>30</v>
      </c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 t="s">
        <v>31</v>
      </c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108" t="s">
        <v>35</v>
      </c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10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7"/>
      <c r="BY24" s="139"/>
      <c r="BZ24" s="139"/>
      <c r="CA24" s="139"/>
      <c r="CB24" s="139"/>
      <c r="CC24" s="138"/>
      <c r="CD24" s="139"/>
      <c r="CE24" s="139"/>
      <c r="CF24" s="139"/>
      <c r="CG24" s="140"/>
      <c r="CH24" s="100" t="s">
        <v>130</v>
      </c>
      <c r="CI24" s="101"/>
      <c r="CJ24" s="101"/>
      <c r="CK24" s="102"/>
      <c r="CL24" s="2"/>
      <c r="CM24" s="3"/>
      <c r="CN24" s="3"/>
      <c r="CQ24" s="7"/>
      <c r="CR24" s="7"/>
      <c r="CS24" s="7"/>
      <c r="CT24" s="11">
        <v>501</v>
      </c>
      <c r="CU24" s="7"/>
      <c r="CW24" s="8">
        <v>5</v>
      </c>
      <c r="CX24" s="8">
        <v>5</v>
      </c>
      <c r="CY24" s="8">
        <v>5</v>
      </c>
      <c r="CZ24" s="7"/>
      <c r="DA24" s="7"/>
    </row>
    <row r="25" spans="5:105" ht="7.5" customHeight="1" x14ac:dyDescent="0.15">
      <c r="E25" s="203"/>
      <c r="F25" s="204"/>
      <c r="G25" s="205"/>
      <c r="H25" s="126"/>
      <c r="I25" s="127"/>
      <c r="J25" s="127"/>
      <c r="K25" s="127"/>
      <c r="L25" s="127"/>
      <c r="M25" s="128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11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3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8"/>
      <c r="BY25" s="116"/>
      <c r="BZ25" s="116"/>
      <c r="CA25" s="116"/>
      <c r="CB25" s="116"/>
      <c r="CC25" s="141"/>
      <c r="CD25" s="116"/>
      <c r="CE25" s="116"/>
      <c r="CF25" s="116"/>
      <c r="CG25" s="142"/>
      <c r="CH25" s="126"/>
      <c r="CI25" s="127"/>
      <c r="CJ25" s="127"/>
      <c r="CK25" s="128"/>
      <c r="CL25" s="2"/>
      <c r="CM25" s="3"/>
      <c r="CN25" s="3"/>
      <c r="CW25" s="8">
        <v>6</v>
      </c>
      <c r="CX25" s="8">
        <v>6</v>
      </c>
      <c r="CY25" s="8">
        <v>6</v>
      </c>
      <c r="CZ25" s="7"/>
      <c r="DA25" s="7"/>
    </row>
    <row r="26" spans="5:105" ht="7.5" customHeight="1" x14ac:dyDescent="0.15">
      <c r="E26" s="167" t="s">
        <v>64</v>
      </c>
      <c r="F26" s="168"/>
      <c r="G26" s="199"/>
      <c r="H26" s="100" t="s">
        <v>27</v>
      </c>
      <c r="I26" s="101"/>
      <c r="J26" s="101"/>
      <c r="K26" s="101"/>
      <c r="L26" s="101"/>
      <c r="M26" s="102"/>
      <c r="N26" s="179" t="s">
        <v>6</v>
      </c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2" t="s">
        <v>7</v>
      </c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221" t="s">
        <v>60</v>
      </c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33"/>
      <c r="BF26" s="233"/>
      <c r="BG26" s="233"/>
      <c r="BH26" s="234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9"/>
      <c r="BY26" s="216"/>
      <c r="BZ26" s="216"/>
      <c r="CA26" s="216"/>
      <c r="CB26" s="216"/>
      <c r="CC26" s="215"/>
      <c r="CD26" s="216"/>
      <c r="CE26" s="216"/>
      <c r="CF26" s="216"/>
      <c r="CG26" s="217"/>
      <c r="CH26" s="100" t="s">
        <v>130</v>
      </c>
      <c r="CI26" s="101"/>
      <c r="CJ26" s="101"/>
      <c r="CK26" s="102"/>
      <c r="CL26" s="40"/>
      <c r="CM26" s="6"/>
      <c r="CN26" s="6"/>
      <c r="CW26" s="8">
        <v>7</v>
      </c>
      <c r="CX26" s="8">
        <v>7</v>
      </c>
      <c r="CY26" s="8">
        <v>7</v>
      </c>
      <c r="CZ26" s="7"/>
      <c r="DA26" s="7"/>
    </row>
    <row r="27" spans="5:105" ht="7.5" customHeight="1" x14ac:dyDescent="0.15">
      <c r="E27" s="200"/>
      <c r="F27" s="201"/>
      <c r="G27" s="202"/>
      <c r="H27" s="103"/>
      <c r="I27" s="104"/>
      <c r="J27" s="104"/>
      <c r="K27" s="104"/>
      <c r="L27" s="104"/>
      <c r="M27" s="105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24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5"/>
      <c r="BA27" s="225"/>
      <c r="BB27" s="225"/>
      <c r="BC27" s="225"/>
      <c r="BD27" s="225"/>
      <c r="BE27" s="235"/>
      <c r="BF27" s="235"/>
      <c r="BG27" s="235"/>
      <c r="BH27" s="236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40"/>
      <c r="BY27" s="219"/>
      <c r="BZ27" s="219"/>
      <c r="CA27" s="219"/>
      <c r="CB27" s="219"/>
      <c r="CC27" s="218"/>
      <c r="CD27" s="219"/>
      <c r="CE27" s="219"/>
      <c r="CF27" s="219"/>
      <c r="CG27" s="220"/>
      <c r="CH27" s="126"/>
      <c r="CI27" s="127"/>
      <c r="CJ27" s="127"/>
      <c r="CK27" s="128"/>
      <c r="CL27" s="40"/>
      <c r="CM27" s="6"/>
      <c r="CN27" s="6"/>
      <c r="CW27" s="8">
        <v>8</v>
      </c>
      <c r="CX27" s="8">
        <v>8</v>
      </c>
      <c r="CY27" s="8">
        <v>8</v>
      </c>
      <c r="CZ27" s="7"/>
      <c r="DA27" s="7"/>
    </row>
    <row r="28" spans="5:105" ht="7.5" customHeight="1" x14ac:dyDescent="0.15">
      <c r="E28" s="200"/>
      <c r="F28" s="201"/>
      <c r="G28" s="202"/>
      <c r="H28" s="103"/>
      <c r="I28" s="104"/>
      <c r="J28" s="104"/>
      <c r="K28" s="104"/>
      <c r="L28" s="104"/>
      <c r="M28" s="105"/>
      <c r="N28" s="196" t="s">
        <v>29</v>
      </c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 t="s">
        <v>31</v>
      </c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108" t="s">
        <v>163</v>
      </c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30"/>
      <c r="BI28" s="47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9"/>
      <c r="BX28" s="157"/>
      <c r="BY28" s="139"/>
      <c r="BZ28" s="139"/>
      <c r="CA28" s="139"/>
      <c r="CB28" s="139"/>
      <c r="CC28" s="138"/>
      <c r="CD28" s="139"/>
      <c r="CE28" s="139"/>
      <c r="CF28" s="139"/>
      <c r="CG28" s="140"/>
      <c r="CH28" s="100" t="s">
        <v>129</v>
      </c>
      <c r="CI28" s="101"/>
      <c r="CJ28" s="101"/>
      <c r="CK28" s="102"/>
      <c r="CL28" s="40"/>
      <c r="CM28" s="6"/>
      <c r="CN28" s="6"/>
      <c r="CW28" s="8">
        <v>9</v>
      </c>
      <c r="CX28" s="8">
        <v>9</v>
      </c>
      <c r="CY28" s="8">
        <v>9</v>
      </c>
      <c r="CZ28" s="7"/>
      <c r="DA28" s="7"/>
    </row>
    <row r="29" spans="5:105" ht="7.5" customHeight="1" x14ac:dyDescent="0.15">
      <c r="E29" s="200"/>
      <c r="F29" s="201"/>
      <c r="G29" s="202"/>
      <c r="H29" s="103"/>
      <c r="I29" s="104"/>
      <c r="J29" s="104"/>
      <c r="K29" s="104"/>
      <c r="L29" s="104"/>
      <c r="M29" s="105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32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4"/>
      <c r="BI29" s="50"/>
      <c r="BW29" s="41"/>
      <c r="BX29" s="158"/>
      <c r="BY29" s="116"/>
      <c r="BZ29" s="116"/>
      <c r="CA29" s="116"/>
      <c r="CB29" s="116"/>
      <c r="CC29" s="141"/>
      <c r="CD29" s="116"/>
      <c r="CE29" s="116"/>
      <c r="CF29" s="116"/>
      <c r="CG29" s="142"/>
      <c r="CH29" s="103"/>
      <c r="CI29" s="104"/>
      <c r="CJ29" s="104"/>
      <c r="CK29" s="105"/>
      <c r="CL29" s="40"/>
      <c r="CM29" s="6"/>
      <c r="CN29" s="6"/>
      <c r="CW29" s="8">
        <v>10</v>
      </c>
      <c r="CX29" s="8">
        <v>10</v>
      </c>
      <c r="CY29" s="8">
        <v>10</v>
      </c>
      <c r="CZ29" s="7"/>
      <c r="DA29" s="7"/>
    </row>
    <row r="30" spans="5:105" ht="7.5" customHeight="1" x14ac:dyDescent="0.15">
      <c r="E30" s="200"/>
      <c r="F30" s="201"/>
      <c r="G30" s="202"/>
      <c r="H30" s="103"/>
      <c r="I30" s="104"/>
      <c r="J30" s="104"/>
      <c r="K30" s="104"/>
      <c r="L30" s="104"/>
      <c r="M30" s="105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32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4"/>
      <c r="BI30" s="50"/>
      <c r="BJ30" s="106" t="s">
        <v>33</v>
      </c>
      <c r="BK30" s="106"/>
      <c r="BL30" s="106"/>
      <c r="BM30" s="106"/>
      <c r="BN30" s="106"/>
      <c r="BO30" s="150"/>
      <c r="BP30" s="150"/>
      <c r="BQ30" s="150"/>
      <c r="BR30" s="150"/>
      <c r="BS30" s="150"/>
      <c r="BT30" s="150"/>
      <c r="BU30" s="150"/>
      <c r="BV30" s="150"/>
      <c r="BW30" s="41"/>
      <c r="BX30" s="158"/>
      <c r="BY30" s="116"/>
      <c r="BZ30" s="116"/>
      <c r="CA30" s="116"/>
      <c r="CB30" s="116"/>
      <c r="CC30" s="141"/>
      <c r="CD30" s="116"/>
      <c r="CE30" s="116"/>
      <c r="CF30" s="116"/>
      <c r="CG30" s="142"/>
      <c r="CH30" s="103"/>
      <c r="CI30" s="104"/>
      <c r="CJ30" s="104"/>
      <c r="CK30" s="105"/>
      <c r="CL30" s="40"/>
      <c r="CM30" s="6"/>
      <c r="CN30" s="6"/>
      <c r="CQ30" s="25" t="s">
        <v>212</v>
      </c>
      <c r="CW30" s="8">
        <v>11</v>
      </c>
      <c r="CX30" s="8">
        <v>11</v>
      </c>
      <c r="CY30" s="8">
        <v>11</v>
      </c>
      <c r="CZ30" s="7"/>
      <c r="DA30" s="7"/>
    </row>
    <row r="31" spans="5:105" ht="7.5" customHeight="1" x14ac:dyDescent="0.15">
      <c r="E31" s="200"/>
      <c r="F31" s="201"/>
      <c r="G31" s="202"/>
      <c r="H31" s="103"/>
      <c r="I31" s="104"/>
      <c r="J31" s="104"/>
      <c r="K31" s="104"/>
      <c r="L31" s="104"/>
      <c r="M31" s="105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370" t="s">
        <v>33</v>
      </c>
      <c r="AM31" s="371"/>
      <c r="AN31" s="371"/>
      <c r="AO31" s="371"/>
      <c r="AP31" s="371"/>
      <c r="AQ31" s="371"/>
      <c r="AR31" s="371"/>
      <c r="AS31" s="2"/>
      <c r="AT31" s="106">
        <v>21756</v>
      </c>
      <c r="AU31" s="106"/>
      <c r="AV31" s="106"/>
      <c r="AW31" s="106"/>
      <c r="AX31" s="106"/>
      <c r="AY31" s="106"/>
      <c r="AZ31" s="106"/>
      <c r="BA31" s="106" t="str">
        <f>IF(BH7="","",IF(BH7="OVF","ADS","ADT"))</f>
        <v/>
      </c>
      <c r="BB31" s="106"/>
      <c r="BC31" s="106"/>
      <c r="BD31" s="106"/>
      <c r="BE31" s="106"/>
      <c r="BF31" s="2"/>
      <c r="BG31" s="2"/>
      <c r="BH31" s="42"/>
      <c r="BI31" s="50"/>
      <c r="BJ31" s="106"/>
      <c r="BK31" s="106"/>
      <c r="BL31" s="106"/>
      <c r="BM31" s="106"/>
      <c r="BN31" s="106"/>
      <c r="BO31" s="150"/>
      <c r="BP31" s="150"/>
      <c r="BQ31" s="150"/>
      <c r="BR31" s="150"/>
      <c r="BS31" s="150"/>
      <c r="BT31" s="150"/>
      <c r="BU31" s="150"/>
      <c r="BV31" s="150"/>
      <c r="BW31" s="41"/>
      <c r="BX31" s="158"/>
      <c r="BY31" s="116"/>
      <c r="BZ31" s="116"/>
      <c r="CA31" s="116"/>
      <c r="CB31" s="116"/>
      <c r="CC31" s="141"/>
      <c r="CD31" s="116"/>
      <c r="CE31" s="116"/>
      <c r="CF31" s="116"/>
      <c r="CG31" s="142"/>
      <c r="CH31" s="103"/>
      <c r="CI31" s="104"/>
      <c r="CJ31" s="104"/>
      <c r="CK31" s="105"/>
      <c r="CL31" s="2"/>
      <c r="CM31" s="3"/>
      <c r="CN31" s="3"/>
      <c r="CQ31" s="25" t="s">
        <v>213</v>
      </c>
      <c r="CW31" s="8">
        <v>12</v>
      </c>
      <c r="CX31" s="8">
        <v>12</v>
      </c>
      <c r="CY31" s="8">
        <v>12</v>
      </c>
      <c r="CZ31" s="7"/>
      <c r="DA31" s="7"/>
    </row>
    <row r="32" spans="5:105" ht="7.5" customHeight="1" x14ac:dyDescent="0.15">
      <c r="E32" s="203"/>
      <c r="F32" s="204"/>
      <c r="G32" s="205"/>
      <c r="H32" s="126"/>
      <c r="I32" s="127"/>
      <c r="J32" s="127"/>
      <c r="K32" s="127"/>
      <c r="L32" s="127"/>
      <c r="M32" s="128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374"/>
      <c r="AM32" s="375"/>
      <c r="AN32" s="375"/>
      <c r="AO32" s="375"/>
      <c r="AP32" s="375"/>
      <c r="AQ32" s="375"/>
      <c r="AR32" s="375"/>
      <c r="AS32" s="35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35"/>
      <c r="BG32" s="35"/>
      <c r="BH32" s="51"/>
      <c r="BI32" s="52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53"/>
      <c r="BX32" s="329"/>
      <c r="BY32" s="330"/>
      <c r="BZ32" s="330"/>
      <c r="CA32" s="330"/>
      <c r="CB32" s="330"/>
      <c r="CC32" s="331"/>
      <c r="CD32" s="330"/>
      <c r="CE32" s="330"/>
      <c r="CF32" s="330"/>
      <c r="CG32" s="332"/>
      <c r="CH32" s="126"/>
      <c r="CI32" s="127"/>
      <c r="CJ32" s="127"/>
      <c r="CK32" s="128"/>
      <c r="CL32" s="2"/>
      <c r="CM32" s="3"/>
      <c r="CN32" s="3"/>
      <c r="CW32" s="8">
        <v>13</v>
      </c>
      <c r="CX32" s="8"/>
      <c r="CY32" s="8">
        <v>13</v>
      </c>
      <c r="CZ32" s="7"/>
      <c r="DA32" s="7"/>
    </row>
    <row r="33" spans="5:105" ht="7.5" customHeight="1" x14ac:dyDescent="0.15">
      <c r="E33" s="167" t="s">
        <v>74</v>
      </c>
      <c r="F33" s="168"/>
      <c r="G33" s="199"/>
      <c r="H33" s="100" t="s">
        <v>140</v>
      </c>
      <c r="I33" s="101"/>
      <c r="J33" s="101"/>
      <c r="K33" s="101"/>
      <c r="L33" s="101"/>
      <c r="M33" s="102"/>
      <c r="N33" s="179" t="s">
        <v>29</v>
      </c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03" t="s">
        <v>150</v>
      </c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5"/>
      <c r="AL33" s="103" t="s">
        <v>156</v>
      </c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5"/>
      <c r="BI33" s="112" t="s">
        <v>51</v>
      </c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X33" s="158"/>
      <c r="BY33" s="116"/>
      <c r="BZ33" s="116"/>
      <c r="CA33" s="116"/>
      <c r="CB33" s="116"/>
      <c r="CC33" s="141"/>
      <c r="CD33" s="116"/>
      <c r="CE33" s="116"/>
      <c r="CF33" s="116"/>
      <c r="CG33" s="142"/>
      <c r="CH33" s="100" t="s">
        <v>129</v>
      </c>
      <c r="CI33" s="101"/>
      <c r="CJ33" s="101"/>
      <c r="CK33" s="102"/>
      <c r="CL33" s="2"/>
      <c r="CM33" s="3"/>
      <c r="CN33" s="3"/>
      <c r="CW33" s="8">
        <v>14</v>
      </c>
      <c r="CX33" s="8"/>
      <c r="CY33" s="8">
        <v>14</v>
      </c>
      <c r="CZ33" s="7"/>
      <c r="DA33" s="7"/>
    </row>
    <row r="34" spans="5:105" ht="7.5" customHeight="1" x14ac:dyDescent="0.15">
      <c r="E34" s="200"/>
      <c r="F34" s="201"/>
      <c r="G34" s="202"/>
      <c r="H34" s="103"/>
      <c r="I34" s="104"/>
      <c r="J34" s="104"/>
      <c r="K34" s="104"/>
      <c r="L34" s="104"/>
      <c r="M34" s="105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103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  <c r="AL34" s="103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5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X34" s="158"/>
      <c r="BY34" s="116"/>
      <c r="BZ34" s="116"/>
      <c r="CA34" s="116"/>
      <c r="CB34" s="116"/>
      <c r="CC34" s="141"/>
      <c r="CD34" s="116"/>
      <c r="CE34" s="116"/>
      <c r="CF34" s="116"/>
      <c r="CG34" s="142"/>
      <c r="CH34" s="103"/>
      <c r="CI34" s="104"/>
      <c r="CJ34" s="104"/>
      <c r="CK34" s="105"/>
      <c r="CL34" s="2"/>
      <c r="CM34" s="3"/>
      <c r="CN34" s="3"/>
      <c r="CW34" s="8">
        <v>15</v>
      </c>
      <c r="CX34" s="8"/>
      <c r="CY34" s="8">
        <v>15</v>
      </c>
      <c r="CZ34" s="7"/>
      <c r="DA34" s="7"/>
    </row>
    <row r="35" spans="5:105" ht="3.6" customHeight="1" x14ac:dyDescent="0.15">
      <c r="E35" s="200"/>
      <c r="F35" s="201"/>
      <c r="G35" s="202"/>
      <c r="H35" s="103"/>
      <c r="I35" s="104"/>
      <c r="J35" s="104"/>
      <c r="K35" s="104"/>
      <c r="L35" s="104"/>
      <c r="M35" s="105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103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5"/>
      <c r="AL35" s="103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5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X35" s="158"/>
      <c r="BY35" s="116"/>
      <c r="BZ35" s="116"/>
      <c r="CA35" s="116"/>
      <c r="CB35" s="116"/>
      <c r="CC35" s="141"/>
      <c r="CD35" s="116"/>
      <c r="CE35" s="116"/>
      <c r="CF35" s="116"/>
      <c r="CG35" s="142"/>
      <c r="CH35" s="103"/>
      <c r="CI35" s="104"/>
      <c r="CJ35" s="104"/>
      <c r="CK35" s="105"/>
      <c r="CL35" s="2"/>
      <c r="CM35" s="3"/>
      <c r="CN35" s="3"/>
      <c r="CW35" s="8">
        <v>16</v>
      </c>
      <c r="CX35" s="8"/>
      <c r="CY35" s="8">
        <v>16</v>
      </c>
      <c r="CZ35" s="7"/>
      <c r="DA35" s="7"/>
    </row>
    <row r="36" spans="5:105" ht="7.5" customHeight="1" x14ac:dyDescent="0.15">
      <c r="E36" s="200"/>
      <c r="F36" s="201"/>
      <c r="G36" s="202"/>
      <c r="H36" s="103"/>
      <c r="I36" s="104"/>
      <c r="J36" s="104"/>
      <c r="K36" s="104"/>
      <c r="L36" s="104"/>
      <c r="M36" s="105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103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5"/>
      <c r="AL36" s="103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5"/>
      <c r="BI36" s="2"/>
      <c r="BJ36" s="2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2"/>
      <c r="BX36" s="158"/>
      <c r="BY36" s="116"/>
      <c r="BZ36" s="116"/>
      <c r="CA36" s="116"/>
      <c r="CB36" s="116"/>
      <c r="CC36" s="141"/>
      <c r="CD36" s="116"/>
      <c r="CE36" s="116"/>
      <c r="CF36" s="116"/>
      <c r="CG36" s="142"/>
      <c r="CH36" s="103"/>
      <c r="CI36" s="104"/>
      <c r="CJ36" s="104"/>
      <c r="CK36" s="105"/>
      <c r="CL36" s="2"/>
      <c r="CM36" s="3"/>
      <c r="CN36" s="3"/>
      <c r="CW36" s="8">
        <v>17</v>
      </c>
      <c r="CX36" s="7"/>
      <c r="CY36" s="8">
        <v>17</v>
      </c>
      <c r="CZ36" s="7"/>
      <c r="DA36" s="7"/>
    </row>
    <row r="37" spans="5:105" ht="7.5" customHeight="1" x14ac:dyDescent="0.15">
      <c r="E37" s="200"/>
      <c r="F37" s="201"/>
      <c r="G37" s="202"/>
      <c r="H37" s="103"/>
      <c r="I37" s="104"/>
      <c r="J37" s="104"/>
      <c r="K37" s="104"/>
      <c r="L37" s="104"/>
      <c r="M37" s="105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103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5"/>
      <c r="AL37" s="376" t="s">
        <v>50</v>
      </c>
      <c r="AM37" s="377"/>
      <c r="AN37" s="377"/>
      <c r="AO37" s="377"/>
      <c r="AP37" s="377"/>
      <c r="AQ37" s="377"/>
      <c r="AR37" s="377"/>
      <c r="AS37" s="159" t="str">
        <f>IF(AJ5="","",VLOOKUP(AJ5,CQ56:CS59,3,0))</f>
        <v>ﾌﾟﾛｸﾞﾗﾑVer.</v>
      </c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54"/>
      <c r="BH37" s="55"/>
      <c r="BI37" s="43"/>
      <c r="BJ37" s="2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2"/>
      <c r="BW37" s="2"/>
      <c r="BX37" s="158"/>
      <c r="BY37" s="116"/>
      <c r="BZ37" s="116"/>
      <c r="CA37" s="116"/>
      <c r="CB37" s="116"/>
      <c r="CC37" s="141"/>
      <c r="CD37" s="116"/>
      <c r="CE37" s="116"/>
      <c r="CF37" s="116"/>
      <c r="CG37" s="142"/>
      <c r="CH37" s="103"/>
      <c r="CI37" s="104"/>
      <c r="CJ37" s="104"/>
      <c r="CK37" s="105"/>
      <c r="CL37" s="2"/>
      <c r="CM37" s="3"/>
      <c r="CN37" s="3"/>
      <c r="CW37" s="8">
        <v>18</v>
      </c>
      <c r="CX37" s="7"/>
      <c r="CY37" s="8">
        <v>18</v>
      </c>
      <c r="CZ37" s="7"/>
      <c r="DA37" s="7"/>
    </row>
    <row r="38" spans="5:105" ht="7.5" customHeight="1" x14ac:dyDescent="0.15">
      <c r="E38" s="203"/>
      <c r="F38" s="204"/>
      <c r="G38" s="205"/>
      <c r="H38" s="126"/>
      <c r="I38" s="127"/>
      <c r="J38" s="127"/>
      <c r="K38" s="127"/>
      <c r="L38" s="127"/>
      <c r="M38" s="128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126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8"/>
      <c r="AL38" s="378"/>
      <c r="AM38" s="379"/>
      <c r="AN38" s="379"/>
      <c r="AO38" s="379"/>
      <c r="AP38" s="379"/>
      <c r="AQ38" s="379"/>
      <c r="AR38" s="379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56"/>
      <c r="BH38" s="57"/>
      <c r="BI38" s="52"/>
      <c r="BJ38" s="33"/>
      <c r="BK38" s="33"/>
      <c r="BL38" s="33"/>
      <c r="BM38" s="33"/>
      <c r="BN38" s="33"/>
      <c r="BO38" s="33"/>
      <c r="BP38" s="33"/>
      <c r="BQ38" s="33"/>
      <c r="BR38" s="58"/>
      <c r="BS38" s="58"/>
      <c r="BT38" s="58"/>
      <c r="BU38" s="35"/>
      <c r="BV38" s="35"/>
      <c r="BW38" s="35"/>
      <c r="BX38" s="329"/>
      <c r="BY38" s="330"/>
      <c r="BZ38" s="330"/>
      <c r="CA38" s="330"/>
      <c r="CB38" s="330"/>
      <c r="CC38" s="331"/>
      <c r="CD38" s="330"/>
      <c r="CE38" s="330"/>
      <c r="CF38" s="330"/>
      <c r="CG38" s="332"/>
      <c r="CH38" s="126"/>
      <c r="CI38" s="127"/>
      <c r="CJ38" s="127"/>
      <c r="CK38" s="128"/>
      <c r="CL38" s="2"/>
      <c r="CM38" s="3"/>
      <c r="CN38" s="3"/>
      <c r="CW38" s="8">
        <v>19</v>
      </c>
      <c r="CX38" s="7"/>
      <c r="CY38" s="8">
        <v>19</v>
      </c>
      <c r="CZ38" s="7"/>
      <c r="DA38" s="7"/>
    </row>
    <row r="39" spans="5:105" ht="7.5" customHeight="1" x14ac:dyDescent="0.15">
      <c r="E39" s="167" t="s">
        <v>82</v>
      </c>
      <c r="F39" s="168"/>
      <c r="G39" s="261"/>
      <c r="H39" s="100" t="s">
        <v>138</v>
      </c>
      <c r="I39" s="118"/>
      <c r="J39" s="118"/>
      <c r="K39" s="118"/>
      <c r="L39" s="118"/>
      <c r="M39" s="119"/>
      <c r="N39" s="179" t="s">
        <v>6</v>
      </c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79" t="s">
        <v>10</v>
      </c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00" t="s">
        <v>210</v>
      </c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2"/>
      <c r="BI39" s="59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9"/>
      <c r="BX39" s="290"/>
      <c r="BY39" s="290"/>
      <c r="BZ39" s="290"/>
      <c r="CA39" s="290"/>
      <c r="CB39" s="239"/>
      <c r="CC39" s="293"/>
      <c r="CD39" s="290"/>
      <c r="CE39" s="290"/>
      <c r="CF39" s="290"/>
      <c r="CG39" s="290"/>
      <c r="CH39" s="100" t="s">
        <v>130</v>
      </c>
      <c r="CI39" s="101"/>
      <c r="CJ39" s="101"/>
      <c r="CK39" s="102"/>
      <c r="CL39" s="2"/>
      <c r="CM39" s="3"/>
      <c r="CN39" s="3"/>
      <c r="CW39" s="8">
        <v>20</v>
      </c>
      <c r="CX39" s="7"/>
      <c r="CY39" s="8">
        <v>20</v>
      </c>
      <c r="CZ39" s="7"/>
      <c r="DA39" s="7"/>
    </row>
    <row r="40" spans="5:105" ht="7.5" customHeight="1" x14ac:dyDescent="0.15">
      <c r="E40" s="189"/>
      <c r="F40" s="149"/>
      <c r="G40" s="187"/>
      <c r="H40" s="120"/>
      <c r="I40" s="121"/>
      <c r="J40" s="121"/>
      <c r="K40" s="121"/>
      <c r="L40" s="121"/>
      <c r="M40" s="122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03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5"/>
      <c r="BI40" s="50"/>
      <c r="BW40" s="41"/>
      <c r="BX40" s="291"/>
      <c r="BY40" s="291"/>
      <c r="BZ40" s="291"/>
      <c r="CA40" s="291"/>
      <c r="CB40" s="158"/>
      <c r="CC40" s="275"/>
      <c r="CD40" s="291"/>
      <c r="CE40" s="291"/>
      <c r="CF40" s="291"/>
      <c r="CG40" s="291"/>
      <c r="CH40" s="103"/>
      <c r="CI40" s="104"/>
      <c r="CJ40" s="104"/>
      <c r="CK40" s="105"/>
      <c r="CL40" s="2"/>
      <c r="CM40" s="3"/>
      <c r="CN40" s="3"/>
      <c r="CW40" s="8">
        <v>21</v>
      </c>
      <c r="CX40" s="7"/>
      <c r="CY40" s="8">
        <v>21</v>
      </c>
      <c r="CZ40" s="7"/>
      <c r="DA40" s="7"/>
    </row>
    <row r="41" spans="5:105" ht="7.5" customHeight="1" x14ac:dyDescent="0.15">
      <c r="E41" s="189"/>
      <c r="F41" s="149"/>
      <c r="G41" s="187"/>
      <c r="H41" s="120"/>
      <c r="I41" s="121"/>
      <c r="J41" s="121"/>
      <c r="K41" s="121"/>
      <c r="L41" s="121"/>
      <c r="M41" s="122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03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5"/>
      <c r="BI41" s="50"/>
      <c r="BW41" s="41"/>
      <c r="BX41" s="291"/>
      <c r="BY41" s="291"/>
      <c r="BZ41" s="291"/>
      <c r="CA41" s="291"/>
      <c r="CB41" s="158"/>
      <c r="CC41" s="275"/>
      <c r="CD41" s="291"/>
      <c r="CE41" s="291"/>
      <c r="CF41" s="291"/>
      <c r="CG41" s="291"/>
      <c r="CH41" s="103"/>
      <c r="CI41" s="104"/>
      <c r="CJ41" s="104"/>
      <c r="CK41" s="105"/>
      <c r="CL41" s="2"/>
      <c r="CM41" s="3"/>
      <c r="CN41" s="3"/>
      <c r="CW41" s="8">
        <v>22</v>
      </c>
      <c r="CX41" s="7"/>
      <c r="CY41" s="8">
        <v>22</v>
      </c>
      <c r="CZ41" s="7"/>
      <c r="DA41" s="7"/>
    </row>
    <row r="42" spans="5:105" ht="7.5" customHeight="1" x14ac:dyDescent="0.15">
      <c r="E42" s="189"/>
      <c r="F42" s="149"/>
      <c r="G42" s="187"/>
      <c r="H42" s="120"/>
      <c r="I42" s="121"/>
      <c r="J42" s="121"/>
      <c r="K42" s="121"/>
      <c r="L42" s="121"/>
      <c r="M42" s="122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57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9"/>
      <c r="BI42" s="60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2"/>
      <c r="BX42" s="291"/>
      <c r="BY42" s="291"/>
      <c r="BZ42" s="291"/>
      <c r="CA42" s="291"/>
      <c r="CB42" s="158"/>
      <c r="CC42" s="275"/>
      <c r="CD42" s="291"/>
      <c r="CE42" s="291"/>
      <c r="CF42" s="291"/>
      <c r="CG42" s="291"/>
      <c r="CH42" s="126"/>
      <c r="CI42" s="127"/>
      <c r="CJ42" s="127"/>
      <c r="CK42" s="128"/>
      <c r="CL42" s="2"/>
      <c r="CM42" s="3"/>
      <c r="CN42" s="3"/>
      <c r="CW42" s="8">
        <v>23</v>
      </c>
      <c r="CX42" s="7"/>
      <c r="CY42" s="8">
        <v>23</v>
      </c>
      <c r="CZ42" s="7"/>
      <c r="DA42" s="7"/>
    </row>
    <row r="43" spans="5:105" ht="7.5" customHeight="1" x14ac:dyDescent="0.15">
      <c r="E43" s="189"/>
      <c r="F43" s="149"/>
      <c r="G43" s="187"/>
      <c r="H43" s="120"/>
      <c r="I43" s="121"/>
      <c r="J43" s="121"/>
      <c r="K43" s="121"/>
      <c r="L43" s="121"/>
      <c r="M43" s="122"/>
      <c r="N43" s="267" t="s">
        <v>9</v>
      </c>
      <c r="O43" s="268"/>
      <c r="P43" s="268"/>
      <c r="Q43" s="268"/>
      <c r="R43" s="268"/>
      <c r="S43" s="268"/>
      <c r="T43" s="268"/>
      <c r="U43" s="268"/>
      <c r="V43" s="268"/>
      <c r="W43" s="268"/>
      <c r="X43" s="269"/>
      <c r="Y43" s="268" t="s">
        <v>14</v>
      </c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41" t="s">
        <v>15</v>
      </c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10"/>
      <c r="BI43" s="161" t="s">
        <v>127</v>
      </c>
      <c r="BJ43" s="162"/>
      <c r="BK43" s="162"/>
      <c r="BL43" s="162"/>
      <c r="BM43" s="162"/>
      <c r="BN43" s="48"/>
      <c r="BO43" s="48"/>
      <c r="BP43" s="48"/>
      <c r="BQ43" s="48"/>
      <c r="BR43" s="48"/>
      <c r="BS43" s="48"/>
      <c r="BT43" s="48"/>
      <c r="BU43" s="48"/>
      <c r="BV43" s="48"/>
      <c r="BW43" s="49"/>
      <c r="BX43" s="186" t="str">
        <f>IF(BM45="","",IF(BM45&gt;=68.5,"○",""))</f>
        <v/>
      </c>
      <c r="BY43" s="237"/>
      <c r="BZ43" s="237"/>
      <c r="CA43" s="237"/>
      <c r="CB43" s="237"/>
      <c r="CC43" s="245" t="str">
        <f>IF(BM45="","",IF(BM45&lt;68.5,"○",""))</f>
        <v/>
      </c>
      <c r="CD43" s="237"/>
      <c r="CE43" s="237"/>
      <c r="CF43" s="237"/>
      <c r="CG43" s="184"/>
      <c r="CH43" s="100" t="s">
        <v>131</v>
      </c>
      <c r="CI43" s="101"/>
      <c r="CJ43" s="101"/>
      <c r="CK43" s="102"/>
      <c r="CL43" s="2"/>
      <c r="CM43" s="3"/>
      <c r="CN43" s="3"/>
      <c r="CW43" s="8">
        <v>24</v>
      </c>
      <c r="CX43" s="7"/>
      <c r="CY43" s="8">
        <v>24</v>
      </c>
      <c r="CZ43" s="7"/>
      <c r="DA43" s="7"/>
    </row>
    <row r="44" spans="5:105" ht="7.5" customHeight="1" x14ac:dyDescent="0.15">
      <c r="E44" s="189"/>
      <c r="F44" s="149"/>
      <c r="G44" s="187"/>
      <c r="H44" s="120"/>
      <c r="I44" s="121"/>
      <c r="J44" s="121"/>
      <c r="K44" s="121"/>
      <c r="L44" s="121"/>
      <c r="M44" s="122"/>
      <c r="N44" s="103"/>
      <c r="O44" s="104"/>
      <c r="P44" s="104"/>
      <c r="Q44" s="104"/>
      <c r="R44" s="104"/>
      <c r="S44" s="104"/>
      <c r="T44" s="104"/>
      <c r="U44" s="104"/>
      <c r="V44" s="104"/>
      <c r="W44" s="104"/>
      <c r="X44" s="105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11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3"/>
      <c r="BI44" s="163"/>
      <c r="BJ44" s="106"/>
      <c r="BK44" s="106"/>
      <c r="BL44" s="106"/>
      <c r="BM44" s="106"/>
      <c r="BW44" s="41"/>
      <c r="BX44" s="189"/>
      <c r="BY44" s="149"/>
      <c r="BZ44" s="149"/>
      <c r="CA44" s="149"/>
      <c r="CB44" s="149"/>
      <c r="CC44" s="246"/>
      <c r="CD44" s="149"/>
      <c r="CE44" s="149"/>
      <c r="CF44" s="149"/>
      <c r="CG44" s="187"/>
      <c r="CH44" s="103"/>
      <c r="CI44" s="104"/>
      <c r="CJ44" s="104"/>
      <c r="CK44" s="105"/>
      <c r="CL44" s="2"/>
      <c r="CM44" s="3"/>
      <c r="CN44" s="3"/>
      <c r="CW44" s="8">
        <v>25</v>
      </c>
      <c r="CX44" s="7"/>
      <c r="CY44" s="8">
        <v>25</v>
      </c>
      <c r="CZ44" s="7"/>
      <c r="DA44" s="7"/>
    </row>
    <row r="45" spans="5:105" ht="7.5" customHeight="1" x14ac:dyDescent="0.15">
      <c r="E45" s="189"/>
      <c r="F45" s="149"/>
      <c r="G45" s="187"/>
      <c r="H45" s="120"/>
      <c r="I45" s="121"/>
      <c r="J45" s="121"/>
      <c r="K45" s="121"/>
      <c r="L45" s="121"/>
      <c r="M45" s="122"/>
      <c r="N45" s="103"/>
      <c r="O45" s="104"/>
      <c r="P45" s="104"/>
      <c r="Q45" s="104"/>
      <c r="R45" s="104"/>
      <c r="S45" s="104"/>
      <c r="T45" s="104"/>
      <c r="U45" s="104"/>
      <c r="V45" s="104"/>
      <c r="W45" s="104"/>
      <c r="X45" s="105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242" t="s">
        <v>62</v>
      </c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4"/>
      <c r="BI45" s="50"/>
      <c r="BL45" s="63"/>
      <c r="BM45" s="114"/>
      <c r="BN45" s="114"/>
      <c r="BO45" s="114"/>
      <c r="BP45" s="114"/>
      <c r="BQ45" s="114"/>
      <c r="BR45" s="288" t="s">
        <v>52</v>
      </c>
      <c r="BS45" s="288"/>
      <c r="BT45" s="288"/>
      <c r="BU45" s="288"/>
      <c r="BV45" s="288"/>
      <c r="BW45" s="41"/>
      <c r="BX45" s="189"/>
      <c r="BY45" s="149"/>
      <c r="BZ45" s="149"/>
      <c r="CA45" s="149"/>
      <c r="CB45" s="149"/>
      <c r="CC45" s="246"/>
      <c r="CD45" s="149"/>
      <c r="CE45" s="149"/>
      <c r="CF45" s="149"/>
      <c r="CG45" s="187"/>
      <c r="CH45" s="103"/>
      <c r="CI45" s="104"/>
      <c r="CJ45" s="104"/>
      <c r="CK45" s="105"/>
      <c r="CL45" s="2"/>
      <c r="CM45" s="3"/>
      <c r="CN45" s="3"/>
      <c r="CW45" s="8">
        <v>26</v>
      </c>
      <c r="CX45" s="7"/>
      <c r="CY45" s="8">
        <v>26</v>
      </c>
      <c r="CZ45" s="7"/>
      <c r="DA45" s="7"/>
    </row>
    <row r="46" spans="5:105" ht="7.5" customHeight="1" x14ac:dyDescent="0.15">
      <c r="E46" s="189"/>
      <c r="F46" s="149"/>
      <c r="G46" s="187"/>
      <c r="H46" s="120"/>
      <c r="I46" s="121"/>
      <c r="J46" s="121"/>
      <c r="K46" s="121"/>
      <c r="L46" s="121"/>
      <c r="M46" s="122"/>
      <c r="N46" s="103"/>
      <c r="O46" s="104"/>
      <c r="P46" s="104"/>
      <c r="Q46" s="104"/>
      <c r="R46" s="104"/>
      <c r="S46" s="104"/>
      <c r="T46" s="104"/>
      <c r="U46" s="104"/>
      <c r="V46" s="104"/>
      <c r="W46" s="104"/>
      <c r="X46" s="105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8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87"/>
      <c r="BI46" s="50"/>
      <c r="BK46" s="63"/>
      <c r="BL46" s="63"/>
      <c r="BM46" s="115"/>
      <c r="BN46" s="115"/>
      <c r="BO46" s="115"/>
      <c r="BP46" s="115"/>
      <c r="BQ46" s="115"/>
      <c r="BR46" s="288"/>
      <c r="BS46" s="288"/>
      <c r="BT46" s="288"/>
      <c r="BU46" s="288"/>
      <c r="BV46" s="288"/>
      <c r="BW46" s="41"/>
      <c r="BX46" s="189"/>
      <c r="BY46" s="149"/>
      <c r="BZ46" s="149"/>
      <c r="CA46" s="149"/>
      <c r="CB46" s="149"/>
      <c r="CC46" s="246"/>
      <c r="CD46" s="149"/>
      <c r="CE46" s="149"/>
      <c r="CF46" s="149"/>
      <c r="CG46" s="187"/>
      <c r="CH46" s="103"/>
      <c r="CI46" s="104"/>
      <c r="CJ46" s="104"/>
      <c r="CK46" s="105"/>
      <c r="CL46" s="2"/>
      <c r="CM46" s="3"/>
      <c r="CN46" s="3"/>
      <c r="CW46" s="8">
        <v>27</v>
      </c>
      <c r="CX46" s="7"/>
      <c r="CY46" s="8">
        <v>27</v>
      </c>
      <c r="CZ46" s="7"/>
      <c r="DA46" s="7"/>
    </row>
    <row r="47" spans="5:105" ht="3.6" customHeight="1" x14ac:dyDescent="0.15">
      <c r="E47" s="192"/>
      <c r="F47" s="238"/>
      <c r="G47" s="190"/>
      <c r="H47" s="176"/>
      <c r="I47" s="177"/>
      <c r="J47" s="177"/>
      <c r="K47" s="177"/>
      <c r="L47" s="177"/>
      <c r="M47" s="178"/>
      <c r="N47" s="126"/>
      <c r="O47" s="127"/>
      <c r="P47" s="127"/>
      <c r="Q47" s="127"/>
      <c r="R47" s="127"/>
      <c r="S47" s="127"/>
      <c r="T47" s="127"/>
      <c r="U47" s="127"/>
      <c r="V47" s="127"/>
      <c r="W47" s="127"/>
      <c r="X47" s="128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92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190"/>
      <c r="BI47" s="50"/>
      <c r="BM47" s="156"/>
      <c r="BN47" s="156"/>
      <c r="BO47" s="156"/>
      <c r="BP47" s="156"/>
      <c r="BQ47" s="156"/>
      <c r="BR47" s="156"/>
      <c r="BS47" s="156"/>
      <c r="BT47" s="156"/>
      <c r="BW47" s="41"/>
      <c r="BX47" s="192"/>
      <c r="BY47" s="238"/>
      <c r="BZ47" s="238"/>
      <c r="CA47" s="238"/>
      <c r="CB47" s="238"/>
      <c r="CC47" s="256"/>
      <c r="CD47" s="238"/>
      <c r="CE47" s="238"/>
      <c r="CF47" s="238"/>
      <c r="CG47" s="190"/>
      <c r="CH47" s="126"/>
      <c r="CI47" s="127"/>
      <c r="CJ47" s="127"/>
      <c r="CK47" s="128"/>
      <c r="CL47" s="2"/>
      <c r="CM47" s="3"/>
      <c r="CN47" s="3"/>
      <c r="CW47" s="8">
        <v>28</v>
      </c>
      <c r="CX47" s="7"/>
      <c r="CY47" s="8">
        <v>28</v>
      </c>
      <c r="CZ47" s="7"/>
      <c r="DA47" s="7"/>
    </row>
    <row r="48" spans="5:105" ht="7.5" customHeight="1" x14ac:dyDescent="0.15">
      <c r="E48" s="167" t="s">
        <v>81</v>
      </c>
      <c r="F48" s="168"/>
      <c r="G48" s="169"/>
      <c r="H48" s="100" t="s">
        <v>139</v>
      </c>
      <c r="I48" s="118"/>
      <c r="J48" s="118"/>
      <c r="K48" s="118"/>
      <c r="L48" s="118"/>
      <c r="M48" s="119"/>
      <c r="N48" s="179" t="s">
        <v>42</v>
      </c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79" t="s">
        <v>44</v>
      </c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00" t="s">
        <v>63</v>
      </c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279" t="s">
        <v>111</v>
      </c>
      <c r="BJ48" s="280"/>
      <c r="BK48" s="280"/>
      <c r="BL48" s="280"/>
      <c r="BM48" s="280"/>
      <c r="BN48" s="280"/>
      <c r="BO48" s="38"/>
      <c r="BP48" s="38"/>
      <c r="BQ48" s="38"/>
      <c r="BR48" s="38"/>
      <c r="BS48" s="38"/>
      <c r="BT48" s="38"/>
      <c r="BU48" s="38"/>
      <c r="BV48" s="38"/>
      <c r="BW48" s="39"/>
      <c r="BX48" s="261" t="str">
        <f>IF(BO49="","",IF(AND(-105&lt;=BO49,105&gt;=BO49),"○",""))</f>
        <v/>
      </c>
      <c r="BY48" s="289"/>
      <c r="BZ48" s="289"/>
      <c r="CA48" s="289"/>
      <c r="CB48" s="278"/>
      <c r="CC48" s="292" t="str">
        <f>IF(BO49="","",IF(OR(-105&gt;BO49,105&lt;BO49),"○",""))</f>
        <v/>
      </c>
      <c r="CD48" s="289"/>
      <c r="CE48" s="289"/>
      <c r="CF48" s="289"/>
      <c r="CG48" s="289"/>
      <c r="CH48" s="100" t="s">
        <v>132</v>
      </c>
      <c r="CI48" s="101"/>
      <c r="CJ48" s="101"/>
      <c r="CK48" s="102"/>
      <c r="CL48" s="2"/>
      <c r="CM48" s="3"/>
      <c r="CN48" s="3"/>
      <c r="CW48" s="8">
        <v>29</v>
      </c>
      <c r="CX48" s="7"/>
      <c r="CY48" s="8">
        <v>29</v>
      </c>
      <c r="CZ48" s="7"/>
      <c r="DA48" s="7"/>
    </row>
    <row r="49" spans="5:105" ht="7.5" customHeight="1" x14ac:dyDescent="0.15">
      <c r="E49" s="170"/>
      <c r="F49" s="171"/>
      <c r="G49" s="172"/>
      <c r="H49" s="120"/>
      <c r="I49" s="121"/>
      <c r="J49" s="121"/>
      <c r="K49" s="121"/>
      <c r="L49" s="121"/>
      <c r="M49" s="122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03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63"/>
      <c r="BJ49" s="106"/>
      <c r="BK49" s="106"/>
      <c r="BL49" s="106"/>
      <c r="BM49" s="106"/>
      <c r="BN49" s="106"/>
      <c r="BO49" s="380"/>
      <c r="BP49" s="380"/>
      <c r="BQ49" s="380"/>
      <c r="BR49" s="380"/>
      <c r="BS49" s="380"/>
      <c r="BT49" s="380"/>
      <c r="BU49" s="288" t="s">
        <v>110</v>
      </c>
      <c r="BV49" s="288"/>
      <c r="BW49" s="381"/>
      <c r="BX49" s="187"/>
      <c r="BY49" s="188"/>
      <c r="BZ49" s="188"/>
      <c r="CA49" s="188"/>
      <c r="CB49" s="189"/>
      <c r="CC49" s="194"/>
      <c r="CD49" s="188"/>
      <c r="CE49" s="188"/>
      <c r="CF49" s="188"/>
      <c r="CG49" s="188"/>
      <c r="CH49" s="103"/>
      <c r="CI49" s="104"/>
      <c r="CJ49" s="104"/>
      <c r="CK49" s="105"/>
      <c r="CL49" s="2"/>
      <c r="CM49" s="3"/>
      <c r="CN49" s="3"/>
      <c r="CW49" s="8">
        <v>30</v>
      </c>
      <c r="CX49" s="7"/>
      <c r="CY49" s="8">
        <v>30</v>
      </c>
      <c r="CZ49" s="7"/>
      <c r="DA49" s="7"/>
    </row>
    <row r="50" spans="5:105" ht="7.5" customHeight="1" x14ac:dyDescent="0.15">
      <c r="E50" s="170"/>
      <c r="F50" s="171"/>
      <c r="G50" s="172"/>
      <c r="H50" s="120"/>
      <c r="I50" s="121"/>
      <c r="J50" s="121"/>
      <c r="K50" s="121"/>
      <c r="L50" s="121"/>
      <c r="M50" s="122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03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50"/>
      <c r="BO50" s="382"/>
      <c r="BP50" s="382"/>
      <c r="BQ50" s="382"/>
      <c r="BR50" s="382"/>
      <c r="BS50" s="382"/>
      <c r="BT50" s="382"/>
      <c r="BU50" s="288"/>
      <c r="BV50" s="288"/>
      <c r="BW50" s="381"/>
      <c r="BX50" s="187"/>
      <c r="BY50" s="188"/>
      <c r="BZ50" s="188"/>
      <c r="CA50" s="188"/>
      <c r="CB50" s="189"/>
      <c r="CC50" s="194"/>
      <c r="CD50" s="188"/>
      <c r="CE50" s="188"/>
      <c r="CF50" s="188"/>
      <c r="CG50" s="188"/>
      <c r="CH50" s="103"/>
      <c r="CI50" s="104"/>
      <c r="CJ50" s="104"/>
      <c r="CK50" s="105"/>
      <c r="CL50" s="2"/>
      <c r="CM50" s="3"/>
      <c r="CN50" s="3"/>
      <c r="CW50" s="8">
        <v>31</v>
      </c>
      <c r="CX50" s="7"/>
      <c r="CY50" s="8">
        <v>31</v>
      </c>
      <c r="CZ50" s="7"/>
      <c r="DA50" s="7"/>
    </row>
    <row r="51" spans="5:105" ht="3.6" customHeight="1" x14ac:dyDescent="0.15">
      <c r="E51" s="170"/>
      <c r="F51" s="171"/>
      <c r="G51" s="172"/>
      <c r="H51" s="120"/>
      <c r="I51" s="121"/>
      <c r="J51" s="121"/>
      <c r="K51" s="121"/>
      <c r="L51" s="121"/>
      <c r="M51" s="122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257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60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2"/>
      <c r="BX51" s="187"/>
      <c r="BY51" s="188"/>
      <c r="BZ51" s="188"/>
      <c r="CA51" s="188"/>
      <c r="CB51" s="189"/>
      <c r="CC51" s="194"/>
      <c r="CD51" s="188"/>
      <c r="CE51" s="188"/>
      <c r="CF51" s="188"/>
      <c r="CG51" s="188"/>
      <c r="CH51" s="126"/>
      <c r="CI51" s="127"/>
      <c r="CJ51" s="127"/>
      <c r="CK51" s="128"/>
      <c r="CL51" s="2"/>
      <c r="CM51" s="3"/>
      <c r="CN51" s="3"/>
      <c r="CW51" s="7">
        <v>32</v>
      </c>
      <c r="CX51" s="7"/>
      <c r="CY51" s="7"/>
      <c r="CZ51" s="7"/>
      <c r="DA51" s="7"/>
    </row>
    <row r="52" spans="5:105" ht="7.5" customHeight="1" x14ac:dyDescent="0.15">
      <c r="E52" s="170"/>
      <c r="F52" s="171"/>
      <c r="G52" s="172"/>
      <c r="H52" s="120"/>
      <c r="I52" s="121"/>
      <c r="J52" s="121"/>
      <c r="K52" s="121"/>
      <c r="L52" s="121"/>
      <c r="M52" s="122"/>
      <c r="N52" s="196" t="s">
        <v>43</v>
      </c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6" t="s">
        <v>45</v>
      </c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 t="s">
        <v>164</v>
      </c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7"/>
      <c r="BI52" s="163" t="s">
        <v>112</v>
      </c>
      <c r="BJ52" s="106"/>
      <c r="BK52" s="106"/>
      <c r="BL52" s="106"/>
      <c r="BM52" s="2"/>
      <c r="BN52" s="150"/>
      <c r="BO52" s="150"/>
      <c r="BP52" s="150"/>
      <c r="BQ52" s="150"/>
      <c r="BR52" s="150"/>
      <c r="BS52" s="150"/>
      <c r="BT52" s="106" t="s">
        <v>113</v>
      </c>
      <c r="BU52" s="106"/>
      <c r="BV52" s="106"/>
      <c r="BW52" s="42"/>
      <c r="BX52" s="184" t="str">
        <f>IF(BN52="","",IF(BN52&lt;=10,"○",""))</f>
        <v/>
      </c>
      <c r="BY52" s="185"/>
      <c r="BZ52" s="185"/>
      <c r="CA52" s="185"/>
      <c r="CB52" s="186"/>
      <c r="CC52" s="193" t="str">
        <f>IF(BN52="","",IF(BN52&gt;10,"○",""))</f>
        <v/>
      </c>
      <c r="CD52" s="185"/>
      <c r="CE52" s="185"/>
      <c r="CF52" s="185"/>
      <c r="CG52" s="185"/>
      <c r="CH52" s="100" t="s">
        <v>128</v>
      </c>
      <c r="CI52" s="101"/>
      <c r="CJ52" s="101"/>
      <c r="CK52" s="102"/>
      <c r="CL52" s="2"/>
      <c r="CM52" s="3"/>
      <c r="CN52" s="3"/>
      <c r="CW52" s="7">
        <v>33</v>
      </c>
      <c r="CX52" s="7"/>
      <c r="CY52" s="7"/>
      <c r="CZ52" s="7"/>
      <c r="DA52" s="7"/>
    </row>
    <row r="53" spans="5:105" ht="7.5" customHeight="1" x14ac:dyDescent="0.15">
      <c r="E53" s="170"/>
      <c r="F53" s="171"/>
      <c r="G53" s="172"/>
      <c r="H53" s="120"/>
      <c r="I53" s="121"/>
      <c r="J53" s="121"/>
      <c r="K53" s="121"/>
      <c r="L53" s="121"/>
      <c r="M53" s="122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20"/>
      <c r="BI53" s="163"/>
      <c r="BJ53" s="106"/>
      <c r="BK53" s="106"/>
      <c r="BL53" s="106"/>
      <c r="BM53" s="2"/>
      <c r="BN53" s="151"/>
      <c r="BO53" s="151"/>
      <c r="BP53" s="151"/>
      <c r="BQ53" s="151"/>
      <c r="BR53" s="151"/>
      <c r="BS53" s="151"/>
      <c r="BT53" s="106"/>
      <c r="BU53" s="106"/>
      <c r="BV53" s="106"/>
      <c r="BW53" s="42"/>
      <c r="BX53" s="187"/>
      <c r="BY53" s="188"/>
      <c r="BZ53" s="188"/>
      <c r="CA53" s="188"/>
      <c r="CB53" s="189"/>
      <c r="CC53" s="194"/>
      <c r="CD53" s="188"/>
      <c r="CE53" s="188"/>
      <c r="CF53" s="188"/>
      <c r="CG53" s="188"/>
      <c r="CH53" s="103"/>
      <c r="CI53" s="104"/>
      <c r="CJ53" s="104"/>
      <c r="CK53" s="105"/>
      <c r="CL53" s="40"/>
      <c r="CM53" s="6"/>
      <c r="CN53" s="6"/>
      <c r="CW53" s="7">
        <v>34</v>
      </c>
      <c r="CX53" s="7"/>
      <c r="CY53" s="7"/>
      <c r="CZ53" s="7"/>
      <c r="DA53" s="7"/>
    </row>
    <row r="54" spans="5:105" ht="3.6" customHeight="1" x14ac:dyDescent="0.15">
      <c r="E54" s="173"/>
      <c r="F54" s="174"/>
      <c r="G54" s="175"/>
      <c r="H54" s="176"/>
      <c r="I54" s="177"/>
      <c r="J54" s="177"/>
      <c r="K54" s="177"/>
      <c r="L54" s="177"/>
      <c r="M54" s="17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  <c r="AW54" s="298"/>
      <c r="AX54" s="298"/>
      <c r="AY54" s="298"/>
      <c r="AZ54" s="298"/>
      <c r="BA54" s="298"/>
      <c r="BB54" s="298"/>
      <c r="BC54" s="298"/>
      <c r="BD54" s="298"/>
      <c r="BE54" s="298"/>
      <c r="BF54" s="298"/>
      <c r="BG54" s="298"/>
      <c r="BH54" s="176"/>
      <c r="BI54" s="64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51"/>
      <c r="BX54" s="190"/>
      <c r="BY54" s="191"/>
      <c r="BZ54" s="191"/>
      <c r="CA54" s="191"/>
      <c r="CB54" s="192"/>
      <c r="CC54" s="195"/>
      <c r="CD54" s="191"/>
      <c r="CE54" s="191"/>
      <c r="CF54" s="191"/>
      <c r="CG54" s="191"/>
      <c r="CH54" s="126"/>
      <c r="CI54" s="127"/>
      <c r="CJ54" s="127"/>
      <c r="CK54" s="128"/>
      <c r="CL54" s="40"/>
      <c r="CM54" s="6"/>
      <c r="CN54" s="6"/>
      <c r="CW54" s="7"/>
      <c r="CX54" s="7"/>
      <c r="CY54" s="7"/>
      <c r="CZ54" s="7"/>
      <c r="DA54" s="7"/>
    </row>
    <row r="55" spans="5:105" ht="7.5" customHeight="1" x14ac:dyDescent="0.15">
      <c r="E55" s="167" t="s">
        <v>84</v>
      </c>
      <c r="F55" s="168"/>
      <c r="G55" s="199"/>
      <c r="H55" s="221" t="s">
        <v>141</v>
      </c>
      <c r="I55" s="222"/>
      <c r="J55" s="222"/>
      <c r="K55" s="222"/>
      <c r="L55" s="222"/>
      <c r="M55" s="223"/>
      <c r="N55" s="129" t="s">
        <v>29</v>
      </c>
      <c r="O55" s="130"/>
      <c r="P55" s="130"/>
      <c r="Q55" s="130"/>
      <c r="R55" s="130"/>
      <c r="S55" s="130"/>
      <c r="T55" s="130"/>
      <c r="U55" s="130"/>
      <c r="V55" s="130"/>
      <c r="W55" s="130"/>
      <c r="X55" s="131"/>
      <c r="Y55" s="221" t="s">
        <v>46</v>
      </c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3"/>
      <c r="AL55" s="129" t="s">
        <v>32</v>
      </c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1"/>
      <c r="BI55" s="221" t="s">
        <v>33</v>
      </c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3"/>
      <c r="BX55" s="206"/>
      <c r="BY55" s="207"/>
      <c r="BZ55" s="207"/>
      <c r="CA55" s="207"/>
      <c r="CB55" s="208"/>
      <c r="CC55" s="215"/>
      <c r="CD55" s="216"/>
      <c r="CE55" s="216"/>
      <c r="CF55" s="216"/>
      <c r="CG55" s="217"/>
      <c r="CH55" s="129" t="s">
        <v>129</v>
      </c>
      <c r="CI55" s="130"/>
      <c r="CJ55" s="130"/>
      <c r="CK55" s="131"/>
      <c r="CL55" s="40"/>
      <c r="CM55" s="6"/>
      <c r="CN55" s="6"/>
    </row>
    <row r="56" spans="5:105" ht="7.5" customHeight="1" x14ac:dyDescent="0.15">
      <c r="E56" s="200"/>
      <c r="F56" s="201"/>
      <c r="G56" s="202"/>
      <c r="H56" s="111"/>
      <c r="I56" s="112"/>
      <c r="J56" s="112"/>
      <c r="K56" s="112"/>
      <c r="L56" s="112"/>
      <c r="M56" s="113"/>
      <c r="N56" s="132"/>
      <c r="O56" s="133"/>
      <c r="P56" s="133"/>
      <c r="Q56" s="133"/>
      <c r="R56" s="133"/>
      <c r="S56" s="133"/>
      <c r="T56" s="133"/>
      <c r="U56" s="133"/>
      <c r="V56" s="133"/>
      <c r="W56" s="133"/>
      <c r="X56" s="134"/>
      <c r="Y56" s="111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3"/>
      <c r="AL56" s="132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4"/>
      <c r="BI56" s="111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3"/>
      <c r="BX56" s="209"/>
      <c r="BY56" s="210"/>
      <c r="BZ56" s="210"/>
      <c r="CA56" s="210"/>
      <c r="CB56" s="211"/>
      <c r="CC56" s="141"/>
      <c r="CD56" s="116"/>
      <c r="CE56" s="116"/>
      <c r="CF56" s="116"/>
      <c r="CG56" s="142"/>
      <c r="CH56" s="132"/>
      <c r="CI56" s="133"/>
      <c r="CJ56" s="133"/>
      <c r="CK56" s="134"/>
      <c r="CL56" s="40"/>
      <c r="CM56" s="6"/>
      <c r="CN56" s="6"/>
      <c r="CQ56" s="8" t="s">
        <v>97</v>
      </c>
      <c r="CR56" s="8" t="s">
        <v>98</v>
      </c>
      <c r="CS56" s="8" t="s">
        <v>99</v>
      </c>
      <c r="CT56" s="7"/>
    </row>
    <row r="57" spans="5:105" ht="7.5" customHeight="1" x14ac:dyDescent="0.15">
      <c r="E57" s="200"/>
      <c r="F57" s="201"/>
      <c r="G57" s="202"/>
      <c r="H57" s="111"/>
      <c r="I57" s="112"/>
      <c r="J57" s="112"/>
      <c r="K57" s="112"/>
      <c r="L57" s="112"/>
      <c r="M57" s="113"/>
      <c r="N57" s="132"/>
      <c r="O57" s="133"/>
      <c r="P57" s="133"/>
      <c r="Q57" s="133"/>
      <c r="R57" s="133"/>
      <c r="S57" s="133"/>
      <c r="T57" s="133"/>
      <c r="U57" s="133"/>
      <c r="V57" s="133"/>
      <c r="W57" s="133"/>
      <c r="X57" s="134"/>
      <c r="Y57" s="111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3"/>
      <c r="AL57" s="132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4"/>
      <c r="BI57" s="43"/>
      <c r="BJ57" s="2"/>
      <c r="BK57" s="2"/>
      <c r="BL57" s="2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42"/>
      <c r="BX57" s="209"/>
      <c r="BY57" s="210"/>
      <c r="BZ57" s="210"/>
      <c r="CA57" s="210"/>
      <c r="CB57" s="211"/>
      <c r="CC57" s="141"/>
      <c r="CD57" s="116"/>
      <c r="CE57" s="116"/>
      <c r="CF57" s="116"/>
      <c r="CG57" s="142"/>
      <c r="CH57" s="132"/>
      <c r="CI57" s="133"/>
      <c r="CJ57" s="133"/>
      <c r="CK57" s="134"/>
      <c r="CL57" s="2"/>
      <c r="CM57" s="3"/>
      <c r="CN57" s="3"/>
      <c r="CQ57" s="8" t="s">
        <v>100</v>
      </c>
      <c r="CR57" s="8" t="s">
        <v>103</v>
      </c>
      <c r="CS57" s="7">
        <v>31588</v>
      </c>
      <c r="CT57" s="7"/>
    </row>
    <row r="58" spans="5:105" ht="7.5" customHeight="1" x14ac:dyDescent="0.15">
      <c r="E58" s="200"/>
      <c r="F58" s="201"/>
      <c r="G58" s="202"/>
      <c r="H58" s="111"/>
      <c r="I58" s="112"/>
      <c r="J58" s="112"/>
      <c r="K58" s="112"/>
      <c r="L58" s="112"/>
      <c r="M58" s="113"/>
      <c r="N58" s="132"/>
      <c r="O58" s="133"/>
      <c r="P58" s="133"/>
      <c r="Q58" s="133"/>
      <c r="R58" s="133"/>
      <c r="S58" s="133"/>
      <c r="T58" s="133"/>
      <c r="U58" s="133"/>
      <c r="V58" s="133"/>
      <c r="W58" s="133"/>
      <c r="X58" s="134"/>
      <c r="Y58" s="111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3"/>
      <c r="AL58" s="43"/>
      <c r="AM58" s="2"/>
      <c r="AN58" s="243" t="s">
        <v>61</v>
      </c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H58" s="41"/>
      <c r="BI58" s="65" t="s">
        <v>85</v>
      </c>
      <c r="BJ58" s="54"/>
      <c r="BK58" s="54"/>
      <c r="BL58" s="66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42"/>
      <c r="BX58" s="209"/>
      <c r="BY58" s="210"/>
      <c r="BZ58" s="210"/>
      <c r="CA58" s="210"/>
      <c r="CB58" s="211"/>
      <c r="CC58" s="141"/>
      <c r="CD58" s="116"/>
      <c r="CE58" s="116"/>
      <c r="CF58" s="116"/>
      <c r="CG58" s="142"/>
      <c r="CH58" s="132"/>
      <c r="CI58" s="133"/>
      <c r="CJ58" s="133"/>
      <c r="CK58" s="134"/>
      <c r="CL58" s="2"/>
      <c r="CM58" s="3"/>
      <c r="CN58" s="3"/>
      <c r="CQ58" s="8" t="s">
        <v>101</v>
      </c>
      <c r="CR58" s="8" t="s">
        <v>104</v>
      </c>
      <c r="CS58" s="8" t="s">
        <v>102</v>
      </c>
      <c r="CT58" s="7"/>
    </row>
    <row r="59" spans="5:105" ht="7.5" customHeight="1" x14ac:dyDescent="0.15">
      <c r="E59" s="200"/>
      <c r="F59" s="201"/>
      <c r="G59" s="202"/>
      <c r="H59" s="111"/>
      <c r="I59" s="112"/>
      <c r="J59" s="112"/>
      <c r="K59" s="112"/>
      <c r="L59" s="112"/>
      <c r="M59" s="113"/>
      <c r="N59" s="338"/>
      <c r="O59" s="339"/>
      <c r="P59" s="339"/>
      <c r="Q59" s="339"/>
      <c r="R59" s="339"/>
      <c r="S59" s="339"/>
      <c r="T59" s="339"/>
      <c r="U59" s="339"/>
      <c r="V59" s="339"/>
      <c r="W59" s="339"/>
      <c r="X59" s="340"/>
      <c r="Y59" s="224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6"/>
      <c r="AL59" s="67"/>
      <c r="AM59" s="44"/>
      <c r="AN59" s="341"/>
      <c r="AO59" s="341"/>
      <c r="AP59" s="341"/>
      <c r="AQ59" s="341"/>
      <c r="AR59" s="341"/>
      <c r="AS59" s="341"/>
      <c r="AT59" s="341"/>
      <c r="AU59" s="341"/>
      <c r="AV59" s="341"/>
      <c r="AW59" s="341"/>
      <c r="AX59" s="341"/>
      <c r="AY59" s="341"/>
      <c r="AZ59" s="341"/>
      <c r="BA59" s="341"/>
      <c r="BB59" s="341"/>
      <c r="BC59" s="341"/>
      <c r="BD59" s="341"/>
      <c r="BE59" s="341"/>
      <c r="BF59" s="341"/>
      <c r="BG59" s="61"/>
      <c r="BH59" s="62"/>
      <c r="BI59" s="68"/>
      <c r="BJ59" s="69"/>
      <c r="BK59" s="69"/>
      <c r="BL59" s="70"/>
      <c r="BM59" s="70"/>
      <c r="BN59" s="70"/>
      <c r="BO59" s="70"/>
      <c r="BP59" s="70"/>
      <c r="BQ59" s="70"/>
      <c r="BR59" s="70"/>
      <c r="BS59" s="70"/>
      <c r="BT59" s="70"/>
      <c r="BU59" s="69"/>
      <c r="BV59" s="69"/>
      <c r="BW59" s="71"/>
      <c r="BX59" s="212"/>
      <c r="BY59" s="213"/>
      <c r="BZ59" s="213"/>
      <c r="CA59" s="213"/>
      <c r="CB59" s="214"/>
      <c r="CC59" s="218"/>
      <c r="CD59" s="219"/>
      <c r="CE59" s="219"/>
      <c r="CF59" s="219"/>
      <c r="CG59" s="220"/>
      <c r="CH59" s="135"/>
      <c r="CI59" s="136"/>
      <c r="CJ59" s="136"/>
      <c r="CK59" s="137"/>
      <c r="CL59" s="2"/>
      <c r="CM59" s="3"/>
      <c r="CN59" s="3"/>
    </row>
    <row r="60" spans="5:105" ht="7.5" customHeight="1" x14ac:dyDescent="0.15">
      <c r="E60" s="200"/>
      <c r="F60" s="201"/>
      <c r="G60" s="202"/>
      <c r="H60" s="111"/>
      <c r="I60" s="112"/>
      <c r="J60" s="112"/>
      <c r="K60" s="112"/>
      <c r="L60" s="112"/>
      <c r="M60" s="113"/>
      <c r="N60" s="267" t="s">
        <v>147</v>
      </c>
      <c r="O60" s="268"/>
      <c r="P60" s="268"/>
      <c r="Q60" s="268"/>
      <c r="R60" s="268"/>
      <c r="S60" s="268"/>
      <c r="T60" s="268"/>
      <c r="U60" s="268"/>
      <c r="V60" s="268"/>
      <c r="W60" s="268"/>
      <c r="X60" s="269"/>
      <c r="Y60" s="267" t="s">
        <v>151</v>
      </c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9"/>
      <c r="AL60" s="267" t="s">
        <v>157</v>
      </c>
      <c r="AM60" s="268"/>
      <c r="AN60" s="268"/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  <c r="BD60" s="268"/>
      <c r="BE60" s="268"/>
      <c r="BF60" s="268"/>
      <c r="BG60" s="268"/>
      <c r="BH60" s="269"/>
      <c r="BI60" s="383" t="s">
        <v>47</v>
      </c>
      <c r="BJ60" s="384"/>
      <c r="BK60" s="384"/>
      <c r="BL60" s="385"/>
      <c r="BM60" s="385"/>
      <c r="BN60" s="385"/>
      <c r="BO60" s="385"/>
      <c r="BP60" s="385"/>
      <c r="BQ60" s="385"/>
      <c r="BR60" s="385"/>
      <c r="BS60" s="385"/>
      <c r="BT60" s="386" t="s">
        <v>49</v>
      </c>
      <c r="BU60" s="386"/>
      <c r="BV60" s="386"/>
      <c r="BW60" s="387"/>
      <c r="BX60" s="360" t="str">
        <f>IF(OR(BL60="",BL62=""),"",IF(AND(CR61="○",CR62="○"),"○",""))</f>
        <v/>
      </c>
      <c r="BY60" s="361"/>
      <c r="BZ60" s="361"/>
      <c r="CA60" s="361"/>
      <c r="CB60" s="362"/>
      <c r="CC60" s="245" t="str">
        <f>IF(OR(BL60="",BL62=""),"",IF(OR(CR61="×",CR62="×"),"○",""))</f>
        <v/>
      </c>
      <c r="CD60" s="237"/>
      <c r="CE60" s="237"/>
      <c r="CF60" s="237"/>
      <c r="CG60" s="184"/>
      <c r="CH60" s="100" t="s">
        <v>131</v>
      </c>
      <c r="CI60" s="101"/>
      <c r="CJ60" s="101"/>
      <c r="CK60" s="102"/>
      <c r="CL60" s="2"/>
      <c r="CM60" s="3"/>
      <c r="CN60" s="3"/>
      <c r="CQ60" s="7"/>
      <c r="CR60" s="8" t="s">
        <v>117</v>
      </c>
      <c r="CS60" s="7"/>
    </row>
    <row r="61" spans="5:105" ht="7.5" customHeight="1" x14ac:dyDescent="0.15">
      <c r="E61" s="200"/>
      <c r="F61" s="201"/>
      <c r="G61" s="202"/>
      <c r="H61" s="111"/>
      <c r="I61" s="112"/>
      <c r="J61" s="112"/>
      <c r="K61" s="112"/>
      <c r="L61" s="112"/>
      <c r="M61" s="113"/>
      <c r="N61" s="103"/>
      <c r="O61" s="104"/>
      <c r="P61" s="104"/>
      <c r="Q61" s="104"/>
      <c r="R61" s="104"/>
      <c r="S61" s="104"/>
      <c r="T61" s="104"/>
      <c r="U61" s="104"/>
      <c r="V61" s="104"/>
      <c r="W61" s="104"/>
      <c r="X61" s="105"/>
      <c r="Y61" s="103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5"/>
      <c r="AL61" s="103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5"/>
      <c r="BI61" s="388"/>
      <c r="BJ61" s="389"/>
      <c r="BK61" s="389"/>
      <c r="BL61" s="382"/>
      <c r="BM61" s="382"/>
      <c r="BN61" s="382"/>
      <c r="BO61" s="382"/>
      <c r="BP61" s="382"/>
      <c r="BQ61" s="382"/>
      <c r="BR61" s="382"/>
      <c r="BS61" s="382"/>
      <c r="BT61" s="288"/>
      <c r="BU61" s="288"/>
      <c r="BV61" s="288"/>
      <c r="BW61" s="390"/>
      <c r="BX61" s="363"/>
      <c r="BY61" s="99"/>
      <c r="BZ61" s="99"/>
      <c r="CA61" s="99"/>
      <c r="CB61" s="364"/>
      <c r="CC61" s="246"/>
      <c r="CD61" s="149"/>
      <c r="CE61" s="149"/>
      <c r="CF61" s="149"/>
      <c r="CG61" s="187"/>
      <c r="CH61" s="103"/>
      <c r="CI61" s="104"/>
      <c r="CJ61" s="104"/>
      <c r="CK61" s="105"/>
      <c r="CL61" s="40"/>
      <c r="CM61" s="6"/>
      <c r="CN61" s="6"/>
      <c r="CQ61" s="8" t="s">
        <v>115</v>
      </c>
      <c r="CR61" s="7" t="str">
        <f>IF(BL60="","",IF(AND(BL60&lt;=102,BL60&gt;=87),"○","×"))</f>
        <v/>
      </c>
      <c r="CS61" s="7"/>
    </row>
    <row r="62" spans="5:105" ht="7.5" customHeight="1" x14ac:dyDescent="0.15">
      <c r="E62" s="200"/>
      <c r="F62" s="201"/>
      <c r="G62" s="202"/>
      <c r="H62" s="111"/>
      <c r="I62" s="112"/>
      <c r="J62" s="112"/>
      <c r="K62" s="112"/>
      <c r="L62" s="112"/>
      <c r="M62" s="113"/>
      <c r="N62" s="103"/>
      <c r="O62" s="104"/>
      <c r="P62" s="104"/>
      <c r="Q62" s="104"/>
      <c r="R62" s="104"/>
      <c r="S62" s="104"/>
      <c r="T62" s="104"/>
      <c r="U62" s="104"/>
      <c r="V62" s="104"/>
      <c r="W62" s="104"/>
      <c r="X62" s="105"/>
      <c r="Y62" s="103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5"/>
      <c r="AL62" s="103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5"/>
      <c r="BI62" s="388" t="s">
        <v>48</v>
      </c>
      <c r="BJ62" s="389"/>
      <c r="BK62" s="389"/>
      <c r="BL62" s="380"/>
      <c r="BM62" s="380"/>
      <c r="BN62" s="380"/>
      <c r="BO62" s="380"/>
      <c r="BP62" s="380"/>
      <c r="BQ62" s="380"/>
      <c r="BR62" s="380"/>
      <c r="BS62" s="380"/>
      <c r="BT62" s="288" t="s">
        <v>49</v>
      </c>
      <c r="BU62" s="288"/>
      <c r="BV62" s="288"/>
      <c r="BW62" s="390"/>
      <c r="BX62" s="363"/>
      <c r="BY62" s="99"/>
      <c r="BZ62" s="99"/>
      <c r="CA62" s="99"/>
      <c r="CB62" s="364"/>
      <c r="CC62" s="246"/>
      <c r="CD62" s="149"/>
      <c r="CE62" s="149"/>
      <c r="CF62" s="149"/>
      <c r="CG62" s="187"/>
      <c r="CH62" s="103"/>
      <c r="CI62" s="104"/>
      <c r="CJ62" s="104"/>
      <c r="CK62" s="105"/>
      <c r="CL62" s="40"/>
      <c r="CM62" s="6"/>
      <c r="CN62" s="6"/>
      <c r="CQ62" s="8" t="s">
        <v>116</v>
      </c>
      <c r="CR62" s="7" t="str">
        <f>IF(BL62="","",IF(AND(BL62&lt;=102,BL62&gt;=87),"○","×"))</f>
        <v/>
      </c>
      <c r="CS62" s="7"/>
    </row>
    <row r="63" spans="5:105" ht="7.5" customHeight="1" x14ac:dyDescent="0.15">
      <c r="E63" s="200"/>
      <c r="F63" s="201"/>
      <c r="G63" s="202"/>
      <c r="H63" s="111"/>
      <c r="I63" s="112"/>
      <c r="J63" s="112"/>
      <c r="K63" s="112"/>
      <c r="L63" s="112"/>
      <c r="M63" s="113"/>
      <c r="N63" s="103"/>
      <c r="O63" s="104"/>
      <c r="P63" s="104"/>
      <c r="Q63" s="104"/>
      <c r="R63" s="104"/>
      <c r="S63" s="104"/>
      <c r="T63" s="104"/>
      <c r="U63" s="104"/>
      <c r="V63" s="104"/>
      <c r="W63" s="104"/>
      <c r="X63" s="105"/>
      <c r="Y63" s="103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5"/>
      <c r="AL63" s="103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5"/>
      <c r="BI63" s="388"/>
      <c r="BJ63" s="389"/>
      <c r="BK63" s="389"/>
      <c r="BL63" s="382"/>
      <c r="BM63" s="382"/>
      <c r="BN63" s="382"/>
      <c r="BO63" s="382"/>
      <c r="BP63" s="382"/>
      <c r="BQ63" s="382"/>
      <c r="BR63" s="382"/>
      <c r="BS63" s="382"/>
      <c r="BT63" s="288"/>
      <c r="BU63" s="288"/>
      <c r="BV63" s="288"/>
      <c r="BW63" s="390"/>
      <c r="BX63" s="363"/>
      <c r="BY63" s="99"/>
      <c r="BZ63" s="99"/>
      <c r="CA63" s="99"/>
      <c r="CB63" s="364"/>
      <c r="CC63" s="246"/>
      <c r="CD63" s="149"/>
      <c r="CE63" s="149"/>
      <c r="CF63" s="149"/>
      <c r="CG63" s="187"/>
      <c r="CH63" s="103"/>
      <c r="CI63" s="104"/>
      <c r="CJ63" s="104"/>
      <c r="CK63" s="105"/>
      <c r="CL63" s="40"/>
      <c r="CM63" s="6"/>
      <c r="CN63" s="6"/>
    </row>
    <row r="64" spans="5:105" ht="3.6" customHeight="1" x14ac:dyDescent="0.15">
      <c r="E64" s="200"/>
      <c r="F64" s="201"/>
      <c r="G64" s="202"/>
      <c r="H64" s="111"/>
      <c r="I64" s="112"/>
      <c r="J64" s="112"/>
      <c r="K64" s="112"/>
      <c r="L64" s="112"/>
      <c r="M64" s="113"/>
      <c r="N64" s="103"/>
      <c r="O64" s="104"/>
      <c r="P64" s="104"/>
      <c r="Q64" s="104"/>
      <c r="R64" s="104"/>
      <c r="S64" s="104"/>
      <c r="T64" s="104"/>
      <c r="U64" s="104"/>
      <c r="V64" s="104"/>
      <c r="W64" s="104"/>
      <c r="X64" s="105"/>
      <c r="Y64" s="103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5"/>
      <c r="AL64" s="103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5"/>
      <c r="BI64" s="72"/>
      <c r="BJ64" s="73"/>
      <c r="BK64" s="73"/>
      <c r="BL64" s="74"/>
      <c r="BM64" s="74"/>
      <c r="BN64" s="74"/>
      <c r="BO64" s="74"/>
      <c r="BP64" s="74"/>
      <c r="BQ64" s="74"/>
      <c r="BR64" s="74"/>
      <c r="BS64" s="74"/>
      <c r="BT64" s="73"/>
      <c r="BU64" s="73"/>
      <c r="BV64" s="73"/>
      <c r="BW64" s="75"/>
      <c r="BX64" s="365"/>
      <c r="BY64" s="366"/>
      <c r="BZ64" s="366"/>
      <c r="CA64" s="366"/>
      <c r="CB64" s="367"/>
      <c r="CC64" s="247"/>
      <c r="CD64" s="248"/>
      <c r="CE64" s="248"/>
      <c r="CF64" s="248"/>
      <c r="CG64" s="249"/>
      <c r="CH64" s="126"/>
      <c r="CI64" s="127"/>
      <c r="CJ64" s="127"/>
      <c r="CK64" s="128"/>
      <c r="CL64" s="2"/>
      <c r="CM64" s="3"/>
      <c r="CN64" s="3"/>
    </row>
    <row r="65" spans="5:97" ht="7.5" customHeight="1" x14ac:dyDescent="0.15">
      <c r="E65" s="200"/>
      <c r="F65" s="201"/>
      <c r="G65" s="202"/>
      <c r="H65" s="111"/>
      <c r="I65" s="112"/>
      <c r="J65" s="112"/>
      <c r="K65" s="112"/>
      <c r="L65" s="112"/>
      <c r="M65" s="113"/>
      <c r="N65" s="267" t="s">
        <v>148</v>
      </c>
      <c r="O65" s="268"/>
      <c r="P65" s="268"/>
      <c r="Q65" s="268"/>
      <c r="R65" s="268"/>
      <c r="S65" s="268"/>
      <c r="T65" s="268"/>
      <c r="U65" s="268"/>
      <c r="V65" s="268"/>
      <c r="W65" s="268"/>
      <c r="X65" s="269"/>
      <c r="Y65" s="267" t="s">
        <v>152</v>
      </c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9"/>
      <c r="AL65" s="108" t="s">
        <v>158</v>
      </c>
      <c r="AM65" s="229"/>
      <c r="AN65" s="229"/>
      <c r="AO65" s="229"/>
      <c r="AP65" s="229"/>
      <c r="AQ65" s="229"/>
      <c r="AR65" s="229"/>
      <c r="AS65" s="229"/>
      <c r="AT65" s="229"/>
      <c r="AU65" s="229"/>
      <c r="AV65" s="229"/>
      <c r="AW65" s="229"/>
      <c r="AX65" s="229"/>
      <c r="AY65" s="229"/>
      <c r="AZ65" s="229"/>
      <c r="BA65" s="229"/>
      <c r="BB65" s="229"/>
      <c r="BC65" s="229"/>
      <c r="BD65" s="229"/>
      <c r="BE65" s="229"/>
      <c r="BF65" s="229"/>
      <c r="BG65" s="229"/>
      <c r="BH65" s="230"/>
      <c r="BI65" s="391" t="s">
        <v>65</v>
      </c>
      <c r="BJ65" s="392"/>
      <c r="BK65" s="392"/>
      <c r="BL65" s="392"/>
      <c r="BM65" s="392"/>
      <c r="BN65" s="392"/>
      <c r="BO65" s="384" t="s">
        <v>66</v>
      </c>
      <c r="BP65" s="385"/>
      <c r="BQ65" s="385"/>
      <c r="BR65" s="385"/>
      <c r="BS65" s="385"/>
      <c r="BT65" s="385"/>
      <c r="BU65" s="386" t="s">
        <v>49</v>
      </c>
      <c r="BV65" s="386"/>
      <c r="BW65" s="393"/>
      <c r="BX65" s="186" t="str">
        <f>IF(BP65="","",IF(BP65&gt;=2.5,"○",""))</f>
        <v/>
      </c>
      <c r="BY65" s="237"/>
      <c r="BZ65" s="237"/>
      <c r="CA65" s="237"/>
      <c r="CB65" s="250"/>
      <c r="CC65" s="245" t="str">
        <f>IF(BP65="","",IF(BP65&lt;2.5,"○",""))</f>
        <v/>
      </c>
      <c r="CD65" s="237"/>
      <c r="CE65" s="237"/>
      <c r="CF65" s="237"/>
      <c r="CG65" s="184"/>
      <c r="CH65" s="100" t="s">
        <v>133</v>
      </c>
      <c r="CI65" s="101"/>
      <c r="CJ65" s="101"/>
      <c r="CK65" s="102"/>
      <c r="CL65" s="2"/>
      <c r="CM65" s="3"/>
      <c r="CN65" s="3"/>
    </row>
    <row r="66" spans="5:97" ht="7.5" customHeight="1" x14ac:dyDescent="0.15">
      <c r="E66" s="200"/>
      <c r="F66" s="201"/>
      <c r="G66" s="202"/>
      <c r="H66" s="111"/>
      <c r="I66" s="112"/>
      <c r="J66" s="112"/>
      <c r="K66" s="112"/>
      <c r="L66" s="112"/>
      <c r="M66" s="113"/>
      <c r="N66" s="103"/>
      <c r="O66" s="104"/>
      <c r="P66" s="104"/>
      <c r="Q66" s="104"/>
      <c r="R66" s="104"/>
      <c r="S66" s="104"/>
      <c r="T66" s="104"/>
      <c r="U66" s="104"/>
      <c r="V66" s="104"/>
      <c r="W66" s="104"/>
      <c r="X66" s="105"/>
      <c r="Y66" s="103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5"/>
      <c r="AL66" s="132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4"/>
      <c r="BI66" s="394"/>
      <c r="BJ66" s="324"/>
      <c r="BK66" s="324"/>
      <c r="BL66" s="324"/>
      <c r="BM66" s="324"/>
      <c r="BN66" s="324"/>
      <c r="BO66" s="389"/>
      <c r="BP66" s="382"/>
      <c r="BQ66" s="382"/>
      <c r="BR66" s="382"/>
      <c r="BS66" s="382"/>
      <c r="BT66" s="382"/>
      <c r="BU66" s="288"/>
      <c r="BV66" s="288"/>
      <c r="BW66" s="381"/>
      <c r="BX66" s="189"/>
      <c r="BY66" s="149"/>
      <c r="BZ66" s="149"/>
      <c r="CA66" s="149"/>
      <c r="CB66" s="251"/>
      <c r="CC66" s="246"/>
      <c r="CD66" s="149"/>
      <c r="CE66" s="149"/>
      <c r="CF66" s="149"/>
      <c r="CG66" s="187"/>
      <c r="CH66" s="103"/>
      <c r="CI66" s="104"/>
      <c r="CJ66" s="104"/>
      <c r="CK66" s="105"/>
      <c r="CL66" s="2"/>
      <c r="CM66" s="3"/>
      <c r="CN66" s="3"/>
    </row>
    <row r="67" spans="5:97" ht="7.5" customHeight="1" x14ac:dyDescent="0.15">
      <c r="E67" s="200"/>
      <c r="F67" s="201"/>
      <c r="G67" s="202"/>
      <c r="H67" s="111"/>
      <c r="I67" s="112"/>
      <c r="J67" s="112"/>
      <c r="K67" s="112"/>
      <c r="L67" s="112"/>
      <c r="M67" s="113"/>
      <c r="N67" s="257"/>
      <c r="O67" s="258"/>
      <c r="P67" s="258"/>
      <c r="Q67" s="258"/>
      <c r="R67" s="258"/>
      <c r="S67" s="258"/>
      <c r="T67" s="258"/>
      <c r="U67" s="258"/>
      <c r="V67" s="258"/>
      <c r="W67" s="258"/>
      <c r="X67" s="259"/>
      <c r="Y67" s="257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9"/>
      <c r="AL67" s="338"/>
      <c r="AM67" s="339"/>
      <c r="AN67" s="339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39"/>
      <c r="AZ67" s="339"/>
      <c r="BA67" s="339"/>
      <c r="BB67" s="339"/>
      <c r="BC67" s="339"/>
      <c r="BD67" s="339"/>
      <c r="BE67" s="339"/>
      <c r="BF67" s="339"/>
      <c r="BG67" s="339"/>
      <c r="BH67" s="340"/>
      <c r="BI67" s="43"/>
      <c r="BJ67" s="2"/>
      <c r="BK67" s="2"/>
      <c r="BL67" s="2"/>
      <c r="BM67" s="2"/>
      <c r="BN67" s="2"/>
      <c r="BO67" s="2"/>
      <c r="BP67" s="77"/>
      <c r="BQ67" s="77"/>
      <c r="BR67" s="77"/>
      <c r="BS67" s="77"/>
      <c r="BT67" s="77"/>
      <c r="BU67" s="2"/>
      <c r="BV67" s="2"/>
      <c r="BW67" s="42"/>
      <c r="BX67" s="252"/>
      <c r="BY67" s="248"/>
      <c r="BZ67" s="248"/>
      <c r="CA67" s="248"/>
      <c r="CB67" s="253"/>
      <c r="CC67" s="247"/>
      <c r="CD67" s="248"/>
      <c r="CE67" s="248"/>
      <c r="CF67" s="248"/>
      <c r="CG67" s="249"/>
      <c r="CH67" s="126"/>
      <c r="CI67" s="127"/>
      <c r="CJ67" s="127"/>
      <c r="CK67" s="128"/>
      <c r="CL67" s="2"/>
      <c r="CM67" s="3"/>
      <c r="CN67" s="3"/>
    </row>
    <row r="68" spans="5:97" ht="7.5" customHeight="1" x14ac:dyDescent="0.15">
      <c r="E68" s="200"/>
      <c r="F68" s="201"/>
      <c r="G68" s="202"/>
      <c r="H68" s="111"/>
      <c r="I68" s="112"/>
      <c r="J68" s="112"/>
      <c r="K68" s="112"/>
      <c r="L68" s="112"/>
      <c r="M68" s="113"/>
      <c r="N68" s="257" t="s">
        <v>149</v>
      </c>
      <c r="O68" s="258"/>
      <c r="P68" s="258"/>
      <c r="Q68" s="258"/>
      <c r="R68" s="258"/>
      <c r="S68" s="258"/>
      <c r="T68" s="258"/>
      <c r="U68" s="258"/>
      <c r="V68" s="258"/>
      <c r="W68" s="258"/>
      <c r="X68" s="259"/>
      <c r="Y68" s="120" t="s">
        <v>8</v>
      </c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2"/>
      <c r="AL68" s="132" t="s">
        <v>159</v>
      </c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3"/>
      <c r="BI68" s="241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78"/>
      <c r="BX68" s="158"/>
      <c r="BY68" s="116"/>
      <c r="BZ68" s="116"/>
      <c r="CA68" s="116"/>
      <c r="CB68" s="265"/>
      <c r="CC68" s="274"/>
      <c r="CD68" s="274"/>
      <c r="CE68" s="274"/>
      <c r="CF68" s="274"/>
      <c r="CG68" s="275"/>
      <c r="CH68" s="100" t="s">
        <v>130</v>
      </c>
      <c r="CI68" s="101"/>
      <c r="CJ68" s="101"/>
      <c r="CK68" s="102"/>
      <c r="CL68" s="2"/>
      <c r="CM68" s="3"/>
      <c r="CN68" s="3"/>
    </row>
    <row r="69" spans="5:97" ht="7.5" customHeight="1" x14ac:dyDescent="0.15">
      <c r="E69" s="200"/>
      <c r="F69" s="201"/>
      <c r="G69" s="202"/>
      <c r="H69" s="111"/>
      <c r="I69" s="112"/>
      <c r="J69" s="112"/>
      <c r="K69" s="112"/>
      <c r="L69" s="112"/>
      <c r="M69" s="113"/>
      <c r="N69" s="346"/>
      <c r="O69" s="347"/>
      <c r="P69" s="347"/>
      <c r="Q69" s="347"/>
      <c r="R69" s="347"/>
      <c r="S69" s="347"/>
      <c r="T69" s="347"/>
      <c r="U69" s="347"/>
      <c r="V69" s="347"/>
      <c r="W69" s="347"/>
      <c r="X69" s="348"/>
      <c r="Y69" s="120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2"/>
      <c r="AL69" s="111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3"/>
      <c r="BI69" s="111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79"/>
      <c r="BX69" s="158"/>
      <c r="BY69" s="116"/>
      <c r="BZ69" s="116"/>
      <c r="CA69" s="116"/>
      <c r="CB69" s="265"/>
      <c r="CC69" s="274"/>
      <c r="CD69" s="274"/>
      <c r="CE69" s="274"/>
      <c r="CF69" s="274"/>
      <c r="CG69" s="275"/>
      <c r="CH69" s="103"/>
      <c r="CI69" s="104"/>
      <c r="CJ69" s="104"/>
      <c r="CK69" s="105"/>
      <c r="CL69" s="2"/>
      <c r="CM69" s="3"/>
      <c r="CN69" s="3"/>
    </row>
    <row r="70" spans="5:97" ht="3.6" customHeight="1" x14ac:dyDescent="0.15">
      <c r="E70" s="200"/>
      <c r="F70" s="201"/>
      <c r="G70" s="202"/>
      <c r="H70" s="111"/>
      <c r="I70" s="112"/>
      <c r="J70" s="112"/>
      <c r="K70" s="112"/>
      <c r="L70" s="112"/>
      <c r="M70" s="113"/>
      <c r="N70" s="346"/>
      <c r="O70" s="347"/>
      <c r="P70" s="347"/>
      <c r="Q70" s="347"/>
      <c r="R70" s="347"/>
      <c r="S70" s="347"/>
      <c r="T70" s="347"/>
      <c r="U70" s="347"/>
      <c r="V70" s="347"/>
      <c r="W70" s="347"/>
      <c r="X70" s="348"/>
      <c r="Y70" s="123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5"/>
      <c r="AL70" s="224"/>
      <c r="AM70" s="225"/>
      <c r="AN70" s="225"/>
      <c r="AO70" s="225"/>
      <c r="AP70" s="225"/>
      <c r="AQ70" s="225"/>
      <c r="AR70" s="225"/>
      <c r="AS70" s="225"/>
      <c r="AT70" s="225"/>
      <c r="AU70" s="225"/>
      <c r="AV70" s="225"/>
      <c r="AW70" s="225"/>
      <c r="AX70" s="225"/>
      <c r="AY70" s="225"/>
      <c r="AZ70" s="225"/>
      <c r="BA70" s="225"/>
      <c r="BB70" s="225"/>
      <c r="BC70" s="225"/>
      <c r="BD70" s="225"/>
      <c r="BE70" s="225"/>
      <c r="BF70" s="225"/>
      <c r="BG70" s="225"/>
      <c r="BH70" s="226"/>
      <c r="BI70" s="224"/>
      <c r="BJ70" s="225"/>
      <c r="BK70" s="225"/>
      <c r="BL70" s="225"/>
      <c r="BM70" s="225"/>
      <c r="BN70" s="225"/>
      <c r="BO70" s="225"/>
      <c r="BP70" s="225"/>
      <c r="BQ70" s="225"/>
      <c r="BR70" s="225"/>
      <c r="BS70" s="225"/>
      <c r="BT70" s="225"/>
      <c r="BU70" s="225"/>
      <c r="BV70" s="225"/>
      <c r="BW70" s="80"/>
      <c r="BX70" s="240"/>
      <c r="BY70" s="219"/>
      <c r="BZ70" s="219"/>
      <c r="CA70" s="219"/>
      <c r="CB70" s="266"/>
      <c r="CC70" s="276"/>
      <c r="CD70" s="276"/>
      <c r="CE70" s="276"/>
      <c r="CF70" s="276"/>
      <c r="CG70" s="277"/>
      <c r="CH70" s="126"/>
      <c r="CI70" s="127"/>
      <c r="CJ70" s="127"/>
      <c r="CK70" s="128"/>
      <c r="CL70" s="2"/>
      <c r="CM70" s="3"/>
      <c r="CN70" s="3"/>
    </row>
    <row r="71" spans="5:97" ht="7.5" customHeight="1" x14ac:dyDescent="0.15">
      <c r="E71" s="200"/>
      <c r="F71" s="201"/>
      <c r="G71" s="202"/>
      <c r="H71" s="111"/>
      <c r="I71" s="112"/>
      <c r="J71" s="112"/>
      <c r="K71" s="112"/>
      <c r="L71" s="112"/>
      <c r="M71" s="113"/>
      <c r="N71" s="267" t="s">
        <v>53</v>
      </c>
      <c r="O71" s="268"/>
      <c r="P71" s="268"/>
      <c r="Q71" s="268"/>
      <c r="R71" s="268"/>
      <c r="S71" s="268"/>
      <c r="T71" s="268"/>
      <c r="U71" s="268"/>
      <c r="V71" s="268"/>
      <c r="W71" s="268"/>
      <c r="X71" s="269"/>
      <c r="Y71" s="267" t="s">
        <v>153</v>
      </c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9"/>
      <c r="AL71" s="267" t="s">
        <v>67</v>
      </c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  <c r="BF71" s="268"/>
      <c r="BG71" s="268"/>
      <c r="BH71" s="269"/>
      <c r="BI71" s="161" t="s">
        <v>114</v>
      </c>
      <c r="BJ71" s="162"/>
      <c r="BK71" s="162"/>
      <c r="BL71" s="162"/>
      <c r="BM71" s="162"/>
      <c r="BN71" s="162"/>
      <c r="BO71" s="160"/>
      <c r="BP71" s="160"/>
      <c r="BQ71" s="160"/>
      <c r="BR71" s="160"/>
      <c r="BS71" s="160"/>
      <c r="BT71" s="160"/>
      <c r="BU71" s="81"/>
      <c r="BV71" s="81"/>
      <c r="BW71" s="76"/>
      <c r="BX71" s="360" t="str">
        <f>IF(BO71="","",IF(BO71="良","○",""))</f>
        <v/>
      </c>
      <c r="BY71" s="361"/>
      <c r="BZ71" s="361"/>
      <c r="CA71" s="361"/>
      <c r="CB71" s="362"/>
      <c r="CC71" s="245" t="str">
        <f>IF(BO71="","",IF(BO71="否","○",""))</f>
        <v/>
      </c>
      <c r="CD71" s="237"/>
      <c r="CE71" s="237"/>
      <c r="CF71" s="237"/>
      <c r="CG71" s="184"/>
      <c r="CH71" s="100" t="s">
        <v>134</v>
      </c>
      <c r="CI71" s="101"/>
      <c r="CJ71" s="101"/>
      <c r="CK71" s="102"/>
      <c r="CL71" s="2"/>
      <c r="CM71" s="3"/>
      <c r="CN71" s="3"/>
    </row>
    <row r="72" spans="5:97" ht="7.5" customHeight="1" x14ac:dyDescent="0.15">
      <c r="E72" s="200"/>
      <c r="F72" s="201"/>
      <c r="G72" s="202"/>
      <c r="H72" s="111"/>
      <c r="I72" s="112"/>
      <c r="J72" s="112"/>
      <c r="K72" s="112"/>
      <c r="L72" s="112"/>
      <c r="M72" s="113"/>
      <c r="N72" s="103"/>
      <c r="O72" s="104"/>
      <c r="P72" s="104"/>
      <c r="Q72" s="104"/>
      <c r="R72" s="104"/>
      <c r="S72" s="104"/>
      <c r="T72" s="104"/>
      <c r="U72" s="104"/>
      <c r="V72" s="104"/>
      <c r="W72" s="104"/>
      <c r="X72" s="105"/>
      <c r="Y72" s="103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5"/>
      <c r="AL72" s="103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5"/>
      <c r="BI72" s="163"/>
      <c r="BJ72" s="106"/>
      <c r="BK72" s="106"/>
      <c r="BL72" s="106"/>
      <c r="BM72" s="106"/>
      <c r="BN72" s="106"/>
      <c r="BO72" s="151"/>
      <c r="BP72" s="151"/>
      <c r="BQ72" s="151"/>
      <c r="BR72" s="151"/>
      <c r="BS72" s="151"/>
      <c r="BT72" s="151"/>
      <c r="BU72" s="106"/>
      <c r="BV72" s="106"/>
      <c r="BW72" s="166"/>
      <c r="BX72" s="363"/>
      <c r="BY72" s="99"/>
      <c r="BZ72" s="99"/>
      <c r="CA72" s="99"/>
      <c r="CB72" s="364"/>
      <c r="CC72" s="246"/>
      <c r="CD72" s="149"/>
      <c r="CE72" s="149"/>
      <c r="CF72" s="149"/>
      <c r="CG72" s="187"/>
      <c r="CH72" s="103"/>
      <c r="CI72" s="104"/>
      <c r="CJ72" s="104"/>
      <c r="CK72" s="105"/>
      <c r="CL72" s="2"/>
      <c r="CM72" s="3"/>
      <c r="CN72" s="3"/>
      <c r="CQ72" s="7"/>
      <c r="CR72" s="8" t="s">
        <v>117</v>
      </c>
      <c r="CS72" s="7"/>
    </row>
    <row r="73" spans="5:97" ht="3.6" customHeight="1" x14ac:dyDescent="0.15">
      <c r="E73" s="200"/>
      <c r="F73" s="201"/>
      <c r="G73" s="202"/>
      <c r="H73" s="111"/>
      <c r="I73" s="112"/>
      <c r="J73" s="112"/>
      <c r="K73" s="112"/>
      <c r="L73" s="112"/>
      <c r="M73" s="113"/>
      <c r="N73" s="103"/>
      <c r="O73" s="104"/>
      <c r="P73" s="104"/>
      <c r="Q73" s="104"/>
      <c r="R73" s="104"/>
      <c r="S73" s="104"/>
      <c r="T73" s="104"/>
      <c r="U73" s="104"/>
      <c r="V73" s="104"/>
      <c r="W73" s="104"/>
      <c r="X73" s="105"/>
      <c r="Y73" s="257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9"/>
      <c r="AL73" s="257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9"/>
      <c r="BI73" s="67"/>
      <c r="BJ73" s="44"/>
      <c r="BK73" s="44"/>
      <c r="BL73" s="77"/>
      <c r="BM73" s="82"/>
      <c r="BN73" s="82"/>
      <c r="BO73" s="82"/>
      <c r="BP73" s="82"/>
      <c r="BQ73" s="82"/>
      <c r="BR73" s="82"/>
      <c r="BS73" s="77"/>
      <c r="BT73" s="77"/>
      <c r="BU73" s="107"/>
      <c r="BV73" s="107"/>
      <c r="BW73" s="283"/>
      <c r="BX73" s="365"/>
      <c r="BY73" s="366"/>
      <c r="BZ73" s="366"/>
      <c r="CA73" s="366"/>
      <c r="CB73" s="367"/>
      <c r="CC73" s="247"/>
      <c r="CD73" s="248"/>
      <c r="CE73" s="248"/>
      <c r="CF73" s="248"/>
      <c r="CG73" s="249"/>
      <c r="CH73" s="126"/>
      <c r="CI73" s="127"/>
      <c r="CJ73" s="127"/>
      <c r="CK73" s="128"/>
      <c r="CL73" s="2"/>
      <c r="CM73" s="3"/>
      <c r="CN73" s="3"/>
      <c r="CQ73" s="8" t="s">
        <v>115</v>
      </c>
      <c r="CR73" s="7" t="str">
        <f>IF(BM74="","",IF(BM74&lt;=20,"○","×"))</f>
        <v/>
      </c>
      <c r="CS73" s="7"/>
    </row>
    <row r="74" spans="5:97" ht="7.5" customHeight="1" x14ac:dyDescent="0.15">
      <c r="E74" s="200"/>
      <c r="F74" s="201"/>
      <c r="G74" s="202"/>
      <c r="H74" s="111"/>
      <c r="I74" s="112"/>
      <c r="J74" s="112"/>
      <c r="K74" s="112"/>
      <c r="L74" s="112"/>
      <c r="M74" s="113"/>
      <c r="N74" s="103"/>
      <c r="O74" s="104"/>
      <c r="P74" s="104"/>
      <c r="Q74" s="104"/>
      <c r="R74" s="104"/>
      <c r="S74" s="104"/>
      <c r="T74" s="104"/>
      <c r="U74" s="104"/>
      <c r="V74" s="104"/>
      <c r="W74" s="104"/>
      <c r="X74" s="105"/>
      <c r="Y74" s="297" t="s">
        <v>154</v>
      </c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368"/>
      <c r="AL74" s="267" t="s">
        <v>160</v>
      </c>
      <c r="AM74" s="268"/>
      <c r="AN74" s="268"/>
      <c r="AO74" s="268"/>
      <c r="AP74" s="268"/>
      <c r="AQ74" s="268"/>
      <c r="AR74" s="268"/>
      <c r="AS74" s="268"/>
      <c r="AT74" s="268"/>
      <c r="AU74" s="268"/>
      <c r="AV74" s="268"/>
      <c r="AW74" s="268"/>
      <c r="AX74" s="268"/>
      <c r="AY74" s="268"/>
      <c r="AZ74" s="268"/>
      <c r="BA74" s="268"/>
      <c r="BB74" s="268"/>
      <c r="BC74" s="268"/>
      <c r="BD74" s="268"/>
      <c r="BE74" s="268"/>
      <c r="BF74" s="268"/>
      <c r="BG74" s="268"/>
      <c r="BH74" s="269"/>
      <c r="BI74" s="383" t="s">
        <v>56</v>
      </c>
      <c r="BJ74" s="384"/>
      <c r="BK74" s="384"/>
      <c r="BL74" s="384"/>
      <c r="BM74" s="385"/>
      <c r="BN74" s="385"/>
      <c r="BO74" s="385"/>
      <c r="BP74" s="385"/>
      <c r="BQ74" s="385"/>
      <c r="BR74" s="385"/>
      <c r="BS74" s="395" t="s">
        <v>59</v>
      </c>
      <c r="BT74" s="395"/>
      <c r="BU74" s="395"/>
      <c r="BV74" s="395"/>
      <c r="BW74" s="227"/>
      <c r="BX74" s="189" t="str">
        <f>IF(OR(BM74="",BM76=""),"",IF(AND(CR73="○",CR74="○"),"○",""))</f>
        <v/>
      </c>
      <c r="BY74" s="149"/>
      <c r="BZ74" s="149"/>
      <c r="CA74" s="149"/>
      <c r="CB74" s="251"/>
      <c r="CC74" s="245" t="str">
        <f>IF(OR(BM74="",BM76=""),"",IF(OR(CR73="×",CR74="×"),"○",""))</f>
        <v/>
      </c>
      <c r="CD74" s="237"/>
      <c r="CE74" s="237"/>
      <c r="CF74" s="237"/>
      <c r="CG74" s="184"/>
      <c r="CH74" s="100" t="s">
        <v>131</v>
      </c>
      <c r="CI74" s="101"/>
      <c r="CJ74" s="101"/>
      <c r="CK74" s="102"/>
      <c r="CL74" s="2"/>
      <c r="CM74" s="3"/>
      <c r="CN74" s="3"/>
      <c r="CQ74" s="8" t="s">
        <v>116</v>
      </c>
      <c r="CR74" s="7" t="str">
        <f>IF(BM76="","",IF(BM76&lt;=20,"○","×"))</f>
        <v/>
      </c>
      <c r="CS74" s="7"/>
    </row>
    <row r="75" spans="5:97" ht="7.5" customHeight="1" x14ac:dyDescent="0.15">
      <c r="E75" s="200"/>
      <c r="F75" s="201"/>
      <c r="G75" s="202"/>
      <c r="H75" s="111"/>
      <c r="I75" s="112"/>
      <c r="J75" s="112"/>
      <c r="K75" s="112"/>
      <c r="L75" s="112"/>
      <c r="M75" s="113"/>
      <c r="N75" s="103"/>
      <c r="O75" s="104"/>
      <c r="P75" s="104"/>
      <c r="Q75" s="104"/>
      <c r="R75" s="104"/>
      <c r="S75" s="104"/>
      <c r="T75" s="104"/>
      <c r="U75" s="104"/>
      <c r="V75" s="104"/>
      <c r="W75" s="104"/>
      <c r="X75" s="105"/>
      <c r="Y75" s="120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2"/>
      <c r="AL75" s="103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5"/>
      <c r="BI75" s="388"/>
      <c r="BJ75" s="389"/>
      <c r="BK75" s="389"/>
      <c r="BL75" s="389"/>
      <c r="BM75" s="382"/>
      <c r="BN75" s="382"/>
      <c r="BO75" s="382"/>
      <c r="BP75" s="382"/>
      <c r="BQ75" s="382"/>
      <c r="BR75" s="382"/>
      <c r="BS75" s="396"/>
      <c r="BT75" s="396"/>
      <c r="BU75" s="396"/>
      <c r="BV75" s="396"/>
      <c r="BW75" s="228"/>
      <c r="BX75" s="189"/>
      <c r="BY75" s="149"/>
      <c r="BZ75" s="149"/>
      <c r="CA75" s="149"/>
      <c r="CB75" s="251"/>
      <c r="CC75" s="246"/>
      <c r="CD75" s="149"/>
      <c r="CE75" s="149"/>
      <c r="CF75" s="149"/>
      <c r="CG75" s="187"/>
      <c r="CH75" s="103"/>
      <c r="CI75" s="104"/>
      <c r="CJ75" s="104"/>
      <c r="CK75" s="105"/>
      <c r="CL75" s="2"/>
      <c r="CM75" s="3"/>
      <c r="CN75" s="3"/>
    </row>
    <row r="76" spans="5:97" ht="7.5" customHeight="1" x14ac:dyDescent="0.15">
      <c r="E76" s="200"/>
      <c r="F76" s="201"/>
      <c r="G76" s="202"/>
      <c r="H76" s="111"/>
      <c r="I76" s="112"/>
      <c r="J76" s="112"/>
      <c r="K76" s="112"/>
      <c r="L76" s="112"/>
      <c r="M76" s="113"/>
      <c r="N76" s="103"/>
      <c r="O76" s="104"/>
      <c r="P76" s="104"/>
      <c r="Q76" s="104"/>
      <c r="R76" s="104"/>
      <c r="S76" s="104"/>
      <c r="T76" s="104"/>
      <c r="U76" s="104"/>
      <c r="V76" s="104"/>
      <c r="W76" s="104"/>
      <c r="X76" s="105"/>
      <c r="Y76" s="120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2"/>
      <c r="AL76" s="103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5"/>
      <c r="BI76" s="388" t="s">
        <v>57</v>
      </c>
      <c r="BJ76" s="389"/>
      <c r="BK76" s="389"/>
      <c r="BL76" s="389"/>
      <c r="BM76" s="397"/>
      <c r="BN76" s="397"/>
      <c r="BO76" s="397"/>
      <c r="BP76" s="397"/>
      <c r="BQ76" s="397"/>
      <c r="BR76" s="397"/>
      <c r="BS76" s="396" t="s">
        <v>58</v>
      </c>
      <c r="BT76" s="396"/>
      <c r="BU76" s="396"/>
      <c r="BV76" s="396"/>
      <c r="BW76" s="228"/>
      <c r="BX76" s="189"/>
      <c r="BY76" s="149"/>
      <c r="BZ76" s="149"/>
      <c r="CA76" s="149"/>
      <c r="CB76" s="251"/>
      <c r="CC76" s="246"/>
      <c r="CD76" s="149"/>
      <c r="CE76" s="149"/>
      <c r="CF76" s="149"/>
      <c r="CG76" s="187"/>
      <c r="CH76" s="103"/>
      <c r="CI76" s="104"/>
      <c r="CJ76" s="104"/>
      <c r="CK76" s="105"/>
      <c r="CL76" s="2"/>
      <c r="CM76" s="3"/>
      <c r="CN76" s="3"/>
    </row>
    <row r="77" spans="5:97" ht="7.5" customHeight="1" x14ac:dyDescent="0.15">
      <c r="E77" s="200"/>
      <c r="F77" s="201"/>
      <c r="G77" s="202"/>
      <c r="H77" s="111"/>
      <c r="I77" s="112"/>
      <c r="J77" s="112"/>
      <c r="K77" s="112"/>
      <c r="L77" s="112"/>
      <c r="M77" s="113"/>
      <c r="N77" s="103"/>
      <c r="O77" s="104"/>
      <c r="P77" s="104"/>
      <c r="Q77" s="104"/>
      <c r="R77" s="104"/>
      <c r="S77" s="104"/>
      <c r="T77" s="104"/>
      <c r="U77" s="104"/>
      <c r="V77" s="104"/>
      <c r="W77" s="104"/>
      <c r="X77" s="105"/>
      <c r="Y77" s="120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2"/>
      <c r="AL77" s="103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5"/>
      <c r="BI77" s="388"/>
      <c r="BJ77" s="389"/>
      <c r="BK77" s="389"/>
      <c r="BL77" s="389"/>
      <c r="BM77" s="382"/>
      <c r="BN77" s="382"/>
      <c r="BO77" s="382"/>
      <c r="BP77" s="382"/>
      <c r="BQ77" s="382"/>
      <c r="BR77" s="382"/>
      <c r="BS77" s="396"/>
      <c r="BT77" s="396"/>
      <c r="BU77" s="396"/>
      <c r="BV77" s="396"/>
      <c r="BW77" s="228"/>
      <c r="BX77" s="189"/>
      <c r="BY77" s="149"/>
      <c r="BZ77" s="149"/>
      <c r="CA77" s="149"/>
      <c r="CB77" s="251"/>
      <c r="CC77" s="246"/>
      <c r="CD77" s="149"/>
      <c r="CE77" s="149"/>
      <c r="CF77" s="149"/>
      <c r="CG77" s="187"/>
      <c r="CH77" s="103"/>
      <c r="CI77" s="104"/>
      <c r="CJ77" s="104"/>
      <c r="CK77" s="105"/>
      <c r="CL77" s="2"/>
      <c r="CM77" s="3"/>
      <c r="CN77" s="3"/>
    </row>
    <row r="78" spans="5:97" ht="3.6" customHeight="1" x14ac:dyDescent="0.15">
      <c r="E78" s="203"/>
      <c r="F78" s="204"/>
      <c r="G78" s="205"/>
      <c r="H78" s="343"/>
      <c r="I78" s="344"/>
      <c r="J78" s="344"/>
      <c r="K78" s="344"/>
      <c r="L78" s="344"/>
      <c r="M78" s="345"/>
      <c r="N78" s="126"/>
      <c r="O78" s="127"/>
      <c r="P78" s="127"/>
      <c r="Q78" s="127"/>
      <c r="R78" s="127"/>
      <c r="S78" s="127"/>
      <c r="T78" s="127"/>
      <c r="U78" s="127"/>
      <c r="V78" s="127"/>
      <c r="W78" s="127"/>
      <c r="X78" s="128"/>
      <c r="Y78" s="176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8"/>
      <c r="AL78" s="126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8"/>
      <c r="BI78" s="83"/>
      <c r="BJ78" s="84"/>
      <c r="BK78" s="84"/>
      <c r="BL78" s="84"/>
      <c r="BM78" s="85"/>
      <c r="BN78" s="85"/>
      <c r="BO78" s="86"/>
      <c r="BP78" s="86"/>
      <c r="BQ78" s="86"/>
      <c r="BR78" s="86"/>
      <c r="BS78" s="87"/>
      <c r="BT78" s="87"/>
      <c r="BU78" s="87"/>
      <c r="BV78" s="87"/>
      <c r="BW78" s="88"/>
      <c r="BX78" s="192"/>
      <c r="BY78" s="238"/>
      <c r="BZ78" s="238"/>
      <c r="CA78" s="238"/>
      <c r="CB78" s="285"/>
      <c r="CC78" s="256"/>
      <c r="CD78" s="238"/>
      <c r="CE78" s="238"/>
      <c r="CF78" s="238"/>
      <c r="CG78" s="190"/>
      <c r="CH78" s="126"/>
      <c r="CI78" s="127"/>
      <c r="CJ78" s="127"/>
      <c r="CK78" s="128"/>
      <c r="CL78" s="2"/>
      <c r="CM78" s="3"/>
      <c r="CN78" s="3"/>
    </row>
    <row r="79" spans="5:97" ht="7.5" customHeight="1" x14ac:dyDescent="0.15">
      <c r="E79" s="167" t="s">
        <v>80</v>
      </c>
      <c r="F79" s="168"/>
      <c r="G79" s="199"/>
      <c r="H79" s="100" t="s">
        <v>142</v>
      </c>
      <c r="I79" s="101"/>
      <c r="J79" s="101"/>
      <c r="K79" s="101"/>
      <c r="L79" s="101"/>
      <c r="M79" s="102"/>
      <c r="N79" s="100" t="s">
        <v>42</v>
      </c>
      <c r="O79" s="101"/>
      <c r="P79" s="101"/>
      <c r="Q79" s="101"/>
      <c r="R79" s="101"/>
      <c r="S79" s="101"/>
      <c r="T79" s="101"/>
      <c r="U79" s="101"/>
      <c r="V79" s="101"/>
      <c r="W79" s="101"/>
      <c r="X79" s="102"/>
      <c r="Y79" s="117" t="s">
        <v>44</v>
      </c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9"/>
      <c r="AL79" s="100" t="s">
        <v>161</v>
      </c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9"/>
      <c r="BI79" s="279"/>
      <c r="BJ79" s="280"/>
      <c r="BK79" s="280"/>
      <c r="BL79" s="280"/>
      <c r="BM79" s="280"/>
      <c r="BN79" s="280"/>
      <c r="BO79" s="280"/>
      <c r="BP79" s="280"/>
      <c r="BQ79" s="280"/>
      <c r="BR79" s="280"/>
      <c r="BS79" s="280"/>
      <c r="BT79" s="280"/>
      <c r="BU79" s="280"/>
      <c r="BV79" s="280"/>
      <c r="BW79" s="281"/>
      <c r="BX79" s="239"/>
      <c r="BY79" s="216"/>
      <c r="BZ79" s="216"/>
      <c r="CA79" s="216"/>
      <c r="CB79" s="264"/>
      <c r="CC79" s="216"/>
      <c r="CD79" s="216"/>
      <c r="CE79" s="216"/>
      <c r="CF79" s="216"/>
      <c r="CG79" s="217"/>
      <c r="CH79" s="100" t="s">
        <v>130</v>
      </c>
      <c r="CI79" s="101"/>
      <c r="CJ79" s="101"/>
      <c r="CK79" s="102"/>
      <c r="CL79" s="2"/>
      <c r="CM79" s="3"/>
      <c r="CN79" s="3"/>
    </row>
    <row r="80" spans="5:97" ht="7.5" customHeight="1" x14ac:dyDescent="0.15">
      <c r="E80" s="200"/>
      <c r="F80" s="201"/>
      <c r="G80" s="202"/>
      <c r="H80" s="103"/>
      <c r="I80" s="104"/>
      <c r="J80" s="104"/>
      <c r="K80" s="104"/>
      <c r="L80" s="104"/>
      <c r="M80" s="105"/>
      <c r="N80" s="103"/>
      <c r="O80" s="104"/>
      <c r="P80" s="104"/>
      <c r="Q80" s="104"/>
      <c r="R80" s="104"/>
      <c r="S80" s="104"/>
      <c r="T80" s="104"/>
      <c r="U80" s="104"/>
      <c r="V80" s="104"/>
      <c r="W80" s="104"/>
      <c r="X80" s="105"/>
      <c r="Y80" s="120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2"/>
      <c r="AL80" s="120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2"/>
      <c r="BI80" s="163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66"/>
      <c r="BX80" s="158"/>
      <c r="BY80" s="116"/>
      <c r="BZ80" s="116"/>
      <c r="CA80" s="116"/>
      <c r="CB80" s="265"/>
      <c r="CC80" s="116"/>
      <c r="CD80" s="116"/>
      <c r="CE80" s="116"/>
      <c r="CF80" s="116"/>
      <c r="CG80" s="142"/>
      <c r="CH80" s="103"/>
      <c r="CI80" s="104"/>
      <c r="CJ80" s="104"/>
      <c r="CK80" s="105"/>
      <c r="CL80" s="2"/>
      <c r="CM80" s="3"/>
      <c r="CN80" s="3"/>
    </row>
    <row r="81" spans="5:98" ht="3.6" customHeight="1" x14ac:dyDescent="0.15">
      <c r="E81" s="200"/>
      <c r="F81" s="201"/>
      <c r="G81" s="202"/>
      <c r="H81" s="103"/>
      <c r="I81" s="104"/>
      <c r="J81" s="104"/>
      <c r="K81" s="104"/>
      <c r="L81" s="104"/>
      <c r="M81" s="105"/>
      <c r="N81" s="103"/>
      <c r="O81" s="104"/>
      <c r="P81" s="104"/>
      <c r="Q81" s="104"/>
      <c r="R81" s="104"/>
      <c r="S81" s="104"/>
      <c r="T81" s="104"/>
      <c r="U81" s="104"/>
      <c r="V81" s="104"/>
      <c r="W81" s="104"/>
      <c r="X81" s="105"/>
      <c r="Y81" s="120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2"/>
      <c r="AL81" s="120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2"/>
      <c r="BI81" s="163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66"/>
      <c r="BX81" s="158"/>
      <c r="BY81" s="116"/>
      <c r="BZ81" s="116"/>
      <c r="CA81" s="116"/>
      <c r="CB81" s="265"/>
      <c r="CC81" s="116"/>
      <c r="CD81" s="116"/>
      <c r="CE81" s="116"/>
      <c r="CF81" s="116"/>
      <c r="CG81" s="142"/>
      <c r="CH81" s="103"/>
      <c r="CI81" s="104"/>
      <c r="CJ81" s="104"/>
      <c r="CK81" s="105"/>
      <c r="CL81" s="2"/>
      <c r="CM81" s="3"/>
      <c r="CN81" s="3"/>
    </row>
    <row r="82" spans="5:98" ht="7.5" customHeight="1" x14ac:dyDescent="0.15">
      <c r="E82" s="200"/>
      <c r="F82" s="201"/>
      <c r="G82" s="202"/>
      <c r="H82" s="103"/>
      <c r="I82" s="104"/>
      <c r="J82" s="104"/>
      <c r="K82" s="104"/>
      <c r="L82" s="104"/>
      <c r="M82" s="105"/>
      <c r="N82" s="257"/>
      <c r="O82" s="258"/>
      <c r="P82" s="258"/>
      <c r="Q82" s="258"/>
      <c r="R82" s="258"/>
      <c r="S82" s="258"/>
      <c r="T82" s="258"/>
      <c r="U82" s="258"/>
      <c r="V82" s="258"/>
      <c r="W82" s="258"/>
      <c r="X82" s="259"/>
      <c r="Y82" s="123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5"/>
      <c r="AL82" s="123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5"/>
      <c r="BI82" s="282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283"/>
      <c r="BX82" s="240"/>
      <c r="BY82" s="219"/>
      <c r="BZ82" s="219"/>
      <c r="CA82" s="219"/>
      <c r="CB82" s="266"/>
      <c r="CC82" s="219"/>
      <c r="CD82" s="219"/>
      <c r="CE82" s="219"/>
      <c r="CF82" s="219"/>
      <c r="CG82" s="220"/>
      <c r="CH82" s="126"/>
      <c r="CI82" s="127"/>
      <c r="CJ82" s="127"/>
      <c r="CK82" s="128"/>
      <c r="CL82" s="2"/>
      <c r="CM82" s="3"/>
      <c r="CN82" s="3"/>
      <c r="CQ82" s="7"/>
      <c r="CR82" s="8" t="s">
        <v>117</v>
      </c>
      <c r="CS82" s="7"/>
    </row>
    <row r="83" spans="5:98" ht="7.5" customHeight="1" x14ac:dyDescent="0.15">
      <c r="E83" s="200"/>
      <c r="F83" s="201"/>
      <c r="G83" s="202"/>
      <c r="H83" s="103"/>
      <c r="I83" s="104"/>
      <c r="J83" s="104"/>
      <c r="K83" s="104"/>
      <c r="L83" s="104"/>
      <c r="M83" s="105"/>
      <c r="N83" s="267" t="s">
        <v>77</v>
      </c>
      <c r="O83" s="268"/>
      <c r="P83" s="268"/>
      <c r="Q83" s="268"/>
      <c r="R83" s="268"/>
      <c r="S83" s="268"/>
      <c r="T83" s="268"/>
      <c r="U83" s="268"/>
      <c r="V83" s="268"/>
      <c r="W83" s="268"/>
      <c r="X83" s="269"/>
      <c r="Y83" s="267" t="s">
        <v>78</v>
      </c>
      <c r="Z83" s="268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9"/>
      <c r="AL83" s="267" t="s">
        <v>79</v>
      </c>
      <c r="AM83" s="268"/>
      <c r="AN83" s="268"/>
      <c r="AO83" s="268"/>
      <c r="AP83" s="268"/>
      <c r="AQ83" s="268"/>
      <c r="AR83" s="268"/>
      <c r="AS83" s="268"/>
      <c r="AT83" s="268"/>
      <c r="AU83" s="268"/>
      <c r="AV83" s="268"/>
      <c r="AW83" s="268"/>
      <c r="AX83" s="268"/>
      <c r="AY83" s="268"/>
      <c r="AZ83" s="268"/>
      <c r="BA83" s="268"/>
      <c r="BB83" s="268"/>
      <c r="BC83" s="268"/>
      <c r="BD83" s="268"/>
      <c r="BE83" s="268"/>
      <c r="BF83" s="268"/>
      <c r="BG83" s="268"/>
      <c r="BH83" s="269"/>
      <c r="BI83" s="161" t="s">
        <v>118</v>
      </c>
      <c r="BJ83" s="162"/>
      <c r="BK83" s="162"/>
      <c r="BL83" s="162"/>
      <c r="BM83" s="160"/>
      <c r="BN83" s="160"/>
      <c r="BO83" s="160"/>
      <c r="BP83" s="160"/>
      <c r="BQ83" s="160"/>
      <c r="BR83" s="160"/>
      <c r="BS83" s="160"/>
      <c r="BT83" s="162" t="s">
        <v>119</v>
      </c>
      <c r="BU83" s="162"/>
      <c r="BV83" s="162"/>
      <c r="BW83" s="42"/>
      <c r="BX83" s="186" t="str">
        <f>IF(OR(BM83="",BM85=""),"",IF(AND(CR83="○",CR84="○"),"○",""))</f>
        <v/>
      </c>
      <c r="BY83" s="237"/>
      <c r="BZ83" s="237"/>
      <c r="CA83" s="237"/>
      <c r="CB83" s="250"/>
      <c r="CC83" s="245" t="str">
        <f>IF(OR(BM83="",BM85=""),"",IF(OR(CR83="×",CR84="×"),"○",""))</f>
        <v/>
      </c>
      <c r="CD83" s="237"/>
      <c r="CE83" s="237"/>
      <c r="CF83" s="237"/>
      <c r="CG83" s="184"/>
      <c r="CH83" s="100" t="s">
        <v>135</v>
      </c>
      <c r="CI83" s="101"/>
      <c r="CJ83" s="101"/>
      <c r="CK83" s="102"/>
      <c r="CL83" s="2"/>
      <c r="CM83" s="3"/>
      <c r="CN83" s="3"/>
      <c r="CQ83" s="8" t="s">
        <v>118</v>
      </c>
      <c r="CR83" s="7" t="str">
        <f>IF(BM83="","",IF(BM83&lt;=150,"○","×"))</f>
        <v/>
      </c>
      <c r="CS83" s="7"/>
    </row>
    <row r="84" spans="5:98" ht="7.5" customHeight="1" x14ac:dyDescent="0.15">
      <c r="E84" s="200"/>
      <c r="F84" s="201"/>
      <c r="G84" s="202"/>
      <c r="H84" s="103"/>
      <c r="I84" s="104"/>
      <c r="J84" s="104"/>
      <c r="K84" s="104"/>
      <c r="L84" s="104"/>
      <c r="M84" s="105"/>
      <c r="N84" s="103"/>
      <c r="O84" s="104"/>
      <c r="P84" s="104"/>
      <c r="Q84" s="104"/>
      <c r="R84" s="104"/>
      <c r="S84" s="104"/>
      <c r="T84" s="104"/>
      <c r="U84" s="104"/>
      <c r="V84" s="104"/>
      <c r="W84" s="104"/>
      <c r="X84" s="105"/>
      <c r="Y84" s="103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5"/>
      <c r="AL84" s="103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5"/>
      <c r="BI84" s="163"/>
      <c r="BJ84" s="106"/>
      <c r="BK84" s="106"/>
      <c r="BL84" s="106"/>
      <c r="BM84" s="151"/>
      <c r="BN84" s="151"/>
      <c r="BO84" s="151"/>
      <c r="BP84" s="151"/>
      <c r="BQ84" s="151"/>
      <c r="BR84" s="151"/>
      <c r="BS84" s="151"/>
      <c r="BT84" s="106"/>
      <c r="BU84" s="106"/>
      <c r="BV84" s="106"/>
      <c r="BW84" s="42"/>
      <c r="BX84" s="189"/>
      <c r="BY84" s="149"/>
      <c r="BZ84" s="149"/>
      <c r="CA84" s="149"/>
      <c r="CB84" s="251"/>
      <c r="CC84" s="246"/>
      <c r="CD84" s="149"/>
      <c r="CE84" s="149"/>
      <c r="CF84" s="149"/>
      <c r="CG84" s="187"/>
      <c r="CH84" s="103"/>
      <c r="CI84" s="104"/>
      <c r="CJ84" s="104"/>
      <c r="CK84" s="105"/>
      <c r="CL84" s="2"/>
      <c r="CM84" s="3"/>
      <c r="CN84" s="3"/>
      <c r="CQ84" s="8" t="s">
        <v>112</v>
      </c>
      <c r="CR84" s="7" t="str">
        <f>IF(BM85="","",IF(BM85&lt;=3,"○","×"))</f>
        <v/>
      </c>
      <c r="CS84" s="7"/>
    </row>
    <row r="85" spans="5:98" ht="7.5" customHeight="1" x14ac:dyDescent="0.15">
      <c r="E85" s="200"/>
      <c r="F85" s="201"/>
      <c r="G85" s="202"/>
      <c r="H85" s="103"/>
      <c r="I85" s="104"/>
      <c r="J85" s="104"/>
      <c r="K85" s="104"/>
      <c r="L85" s="104"/>
      <c r="M85" s="105"/>
      <c r="N85" s="103"/>
      <c r="O85" s="104"/>
      <c r="P85" s="104"/>
      <c r="Q85" s="104"/>
      <c r="R85" s="104"/>
      <c r="S85" s="104"/>
      <c r="T85" s="104"/>
      <c r="U85" s="104"/>
      <c r="V85" s="104"/>
      <c r="W85" s="104"/>
      <c r="X85" s="105"/>
      <c r="Y85" s="103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5"/>
      <c r="AL85" s="103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5"/>
      <c r="BI85" s="163" t="s">
        <v>112</v>
      </c>
      <c r="BJ85" s="106"/>
      <c r="BK85" s="106"/>
      <c r="BL85" s="106"/>
      <c r="BM85" s="150"/>
      <c r="BN85" s="150"/>
      <c r="BO85" s="150"/>
      <c r="BP85" s="150"/>
      <c r="BQ85" s="150"/>
      <c r="BR85" s="150"/>
      <c r="BS85" s="150"/>
      <c r="BT85" s="106" t="s">
        <v>113</v>
      </c>
      <c r="BU85" s="106"/>
      <c r="BV85" s="106"/>
      <c r="BW85" s="42"/>
      <c r="BX85" s="189"/>
      <c r="BY85" s="149"/>
      <c r="BZ85" s="149"/>
      <c r="CA85" s="149"/>
      <c r="CB85" s="251"/>
      <c r="CC85" s="246"/>
      <c r="CD85" s="149"/>
      <c r="CE85" s="149"/>
      <c r="CF85" s="149"/>
      <c r="CG85" s="187"/>
      <c r="CH85" s="103"/>
      <c r="CI85" s="104"/>
      <c r="CJ85" s="104"/>
      <c r="CK85" s="105"/>
      <c r="CL85" s="2"/>
      <c r="CM85" s="3"/>
      <c r="CN85" s="3"/>
    </row>
    <row r="86" spans="5:98" ht="7.5" customHeight="1" x14ac:dyDescent="0.15">
      <c r="E86" s="200"/>
      <c r="F86" s="201"/>
      <c r="G86" s="202"/>
      <c r="H86" s="103"/>
      <c r="I86" s="104"/>
      <c r="J86" s="104"/>
      <c r="K86" s="104"/>
      <c r="L86" s="104"/>
      <c r="M86" s="105"/>
      <c r="N86" s="103"/>
      <c r="O86" s="104"/>
      <c r="P86" s="104"/>
      <c r="Q86" s="104"/>
      <c r="R86" s="104"/>
      <c r="S86" s="104"/>
      <c r="T86" s="104"/>
      <c r="U86" s="104"/>
      <c r="V86" s="104"/>
      <c r="W86" s="104"/>
      <c r="X86" s="105"/>
      <c r="Y86" s="103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5"/>
      <c r="AL86" s="103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5"/>
      <c r="BI86" s="163"/>
      <c r="BJ86" s="106"/>
      <c r="BK86" s="106"/>
      <c r="BL86" s="106"/>
      <c r="BM86" s="151"/>
      <c r="BN86" s="151"/>
      <c r="BO86" s="151"/>
      <c r="BP86" s="151"/>
      <c r="BQ86" s="151"/>
      <c r="BR86" s="151"/>
      <c r="BS86" s="151"/>
      <c r="BT86" s="106"/>
      <c r="BU86" s="106"/>
      <c r="BV86" s="106"/>
      <c r="BW86" s="42"/>
      <c r="BX86" s="189"/>
      <c r="BY86" s="149"/>
      <c r="BZ86" s="149"/>
      <c r="CA86" s="149"/>
      <c r="CB86" s="251"/>
      <c r="CC86" s="246"/>
      <c r="CD86" s="149"/>
      <c r="CE86" s="149"/>
      <c r="CF86" s="149"/>
      <c r="CG86" s="187"/>
      <c r="CH86" s="103"/>
      <c r="CI86" s="104"/>
      <c r="CJ86" s="104"/>
      <c r="CK86" s="105"/>
      <c r="CL86" s="2"/>
      <c r="CM86" s="3"/>
      <c r="CN86" s="3"/>
    </row>
    <row r="87" spans="5:98" ht="3.6" customHeight="1" x14ac:dyDescent="0.15">
      <c r="E87" s="203"/>
      <c r="F87" s="204"/>
      <c r="G87" s="205"/>
      <c r="H87" s="126"/>
      <c r="I87" s="127"/>
      <c r="J87" s="127"/>
      <c r="K87" s="127"/>
      <c r="L87" s="127"/>
      <c r="M87" s="128"/>
      <c r="N87" s="126"/>
      <c r="O87" s="127"/>
      <c r="P87" s="127"/>
      <c r="Q87" s="127"/>
      <c r="R87" s="127"/>
      <c r="S87" s="127"/>
      <c r="T87" s="127"/>
      <c r="U87" s="127"/>
      <c r="V87" s="127"/>
      <c r="W87" s="127"/>
      <c r="X87" s="128"/>
      <c r="Y87" s="126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8"/>
      <c r="AL87" s="126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8"/>
      <c r="BI87" s="43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42"/>
      <c r="BX87" s="192"/>
      <c r="BY87" s="238"/>
      <c r="BZ87" s="238"/>
      <c r="CA87" s="238"/>
      <c r="CB87" s="285"/>
      <c r="CC87" s="256"/>
      <c r="CD87" s="238"/>
      <c r="CE87" s="238"/>
      <c r="CF87" s="238"/>
      <c r="CG87" s="190"/>
      <c r="CH87" s="126"/>
      <c r="CI87" s="127"/>
      <c r="CJ87" s="127"/>
      <c r="CK87" s="128"/>
      <c r="CL87" s="2"/>
      <c r="CM87" s="3"/>
      <c r="CN87" s="3"/>
    </row>
    <row r="88" spans="5:98" ht="7.5" customHeight="1" x14ac:dyDescent="0.15">
      <c r="E88" s="167" t="s">
        <v>75</v>
      </c>
      <c r="F88" s="168"/>
      <c r="G88" s="199"/>
      <c r="H88" s="351" t="s">
        <v>71</v>
      </c>
      <c r="I88" s="352"/>
      <c r="J88" s="352"/>
      <c r="K88" s="352"/>
      <c r="L88" s="352"/>
      <c r="M88" s="353"/>
      <c r="N88" s="100" t="s">
        <v>72</v>
      </c>
      <c r="O88" s="101"/>
      <c r="P88" s="101"/>
      <c r="Q88" s="101"/>
      <c r="R88" s="101"/>
      <c r="S88" s="101"/>
      <c r="T88" s="101"/>
      <c r="U88" s="101"/>
      <c r="V88" s="101"/>
      <c r="W88" s="101"/>
      <c r="X88" s="102"/>
      <c r="Y88" s="100" t="s">
        <v>155</v>
      </c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2"/>
      <c r="AL88" s="117" t="s">
        <v>73</v>
      </c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9"/>
      <c r="BI88" s="278"/>
      <c r="BJ88" s="260"/>
      <c r="BK88" s="260"/>
      <c r="BL88" s="260"/>
      <c r="BM88" s="260"/>
      <c r="BN88" s="260"/>
      <c r="BO88" s="260"/>
      <c r="BP88" s="260"/>
      <c r="BQ88" s="260"/>
      <c r="BR88" s="260"/>
      <c r="BS88" s="260"/>
      <c r="BT88" s="260"/>
      <c r="BU88" s="260"/>
      <c r="BV88" s="260"/>
      <c r="BW88" s="261"/>
      <c r="BX88" s="239"/>
      <c r="BY88" s="216"/>
      <c r="BZ88" s="216"/>
      <c r="CA88" s="216"/>
      <c r="CB88" s="264"/>
      <c r="CC88" s="215"/>
      <c r="CD88" s="216"/>
      <c r="CE88" s="216"/>
      <c r="CF88" s="216"/>
      <c r="CG88" s="217"/>
      <c r="CH88" s="100" t="s">
        <v>130</v>
      </c>
      <c r="CI88" s="101"/>
      <c r="CJ88" s="101"/>
      <c r="CK88" s="102"/>
      <c r="CL88" s="2"/>
      <c r="CM88" s="3"/>
      <c r="CN88" s="3"/>
    </row>
    <row r="89" spans="5:98" ht="7.5" customHeight="1" x14ac:dyDescent="0.15">
      <c r="E89" s="200"/>
      <c r="F89" s="201"/>
      <c r="G89" s="202"/>
      <c r="H89" s="354"/>
      <c r="I89" s="355"/>
      <c r="J89" s="355"/>
      <c r="K89" s="355"/>
      <c r="L89" s="355"/>
      <c r="M89" s="356"/>
      <c r="N89" s="103"/>
      <c r="O89" s="104"/>
      <c r="P89" s="104"/>
      <c r="Q89" s="104"/>
      <c r="R89" s="104"/>
      <c r="S89" s="104"/>
      <c r="T89" s="104"/>
      <c r="U89" s="104"/>
      <c r="V89" s="104"/>
      <c r="W89" s="104"/>
      <c r="X89" s="105"/>
      <c r="Y89" s="103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5"/>
      <c r="AL89" s="120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2"/>
      <c r="BI89" s="189"/>
      <c r="BJ89" s="149"/>
      <c r="BK89" s="149"/>
      <c r="BL89" s="149"/>
      <c r="BM89" s="149"/>
      <c r="BN89" s="149"/>
      <c r="BO89" s="149"/>
      <c r="BP89" s="149"/>
      <c r="BQ89" s="149"/>
      <c r="BR89" s="149"/>
      <c r="BS89" s="149"/>
      <c r="BT89" s="149"/>
      <c r="BU89" s="149"/>
      <c r="BV89" s="149"/>
      <c r="BW89" s="187"/>
      <c r="BX89" s="158"/>
      <c r="BY89" s="116"/>
      <c r="BZ89" s="116"/>
      <c r="CA89" s="116"/>
      <c r="CB89" s="265"/>
      <c r="CC89" s="141"/>
      <c r="CD89" s="116"/>
      <c r="CE89" s="116"/>
      <c r="CF89" s="116"/>
      <c r="CG89" s="142"/>
      <c r="CH89" s="103"/>
      <c r="CI89" s="104"/>
      <c r="CJ89" s="104"/>
      <c r="CK89" s="105"/>
      <c r="CL89" s="2"/>
      <c r="CM89" s="3"/>
      <c r="CN89" s="3"/>
    </row>
    <row r="90" spans="5:98" ht="7.5" customHeight="1" x14ac:dyDescent="0.15">
      <c r="E90" s="200"/>
      <c r="F90" s="201"/>
      <c r="G90" s="202"/>
      <c r="H90" s="354"/>
      <c r="I90" s="355"/>
      <c r="J90" s="355"/>
      <c r="K90" s="355"/>
      <c r="L90" s="355"/>
      <c r="M90" s="356"/>
      <c r="N90" s="103"/>
      <c r="O90" s="104"/>
      <c r="P90" s="104"/>
      <c r="Q90" s="104"/>
      <c r="R90" s="104"/>
      <c r="S90" s="104"/>
      <c r="T90" s="104"/>
      <c r="U90" s="104"/>
      <c r="V90" s="104"/>
      <c r="W90" s="104"/>
      <c r="X90" s="105"/>
      <c r="Y90" s="103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5"/>
      <c r="AL90" s="120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2"/>
      <c r="BI90" s="189"/>
      <c r="BJ90" s="149"/>
      <c r="BK90" s="149"/>
      <c r="BL90" s="149"/>
      <c r="BM90" s="149"/>
      <c r="BN90" s="149"/>
      <c r="BO90" s="149"/>
      <c r="BP90" s="149"/>
      <c r="BQ90" s="149"/>
      <c r="BR90" s="149"/>
      <c r="BS90" s="149"/>
      <c r="BT90" s="149"/>
      <c r="BU90" s="149"/>
      <c r="BV90" s="149"/>
      <c r="BW90" s="187"/>
      <c r="BX90" s="158"/>
      <c r="BY90" s="116"/>
      <c r="BZ90" s="116"/>
      <c r="CA90" s="116"/>
      <c r="CB90" s="265"/>
      <c r="CC90" s="141"/>
      <c r="CD90" s="116"/>
      <c r="CE90" s="116"/>
      <c r="CF90" s="116"/>
      <c r="CG90" s="142"/>
      <c r="CH90" s="103"/>
      <c r="CI90" s="104"/>
      <c r="CJ90" s="104"/>
      <c r="CK90" s="105"/>
      <c r="CL90" s="2"/>
      <c r="CM90" s="3"/>
      <c r="CN90" s="3"/>
    </row>
    <row r="91" spans="5:98" ht="3.6" customHeight="1" x14ac:dyDescent="0.15">
      <c r="E91" s="200"/>
      <c r="F91" s="201"/>
      <c r="G91" s="202"/>
      <c r="H91" s="354"/>
      <c r="I91" s="355"/>
      <c r="J91" s="355"/>
      <c r="K91" s="355"/>
      <c r="L91" s="355"/>
      <c r="M91" s="356"/>
      <c r="N91" s="103"/>
      <c r="O91" s="104"/>
      <c r="P91" s="104"/>
      <c r="Q91" s="104"/>
      <c r="R91" s="104"/>
      <c r="S91" s="104"/>
      <c r="T91" s="104"/>
      <c r="U91" s="104"/>
      <c r="V91" s="104"/>
      <c r="W91" s="104"/>
      <c r="X91" s="105"/>
      <c r="Y91" s="103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5"/>
      <c r="AL91" s="120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2"/>
      <c r="BI91" s="189"/>
      <c r="BJ91" s="149"/>
      <c r="BK91" s="149"/>
      <c r="BL91" s="149"/>
      <c r="BM91" s="149"/>
      <c r="BN91" s="149"/>
      <c r="BO91" s="149"/>
      <c r="BP91" s="149"/>
      <c r="BQ91" s="149"/>
      <c r="BR91" s="149"/>
      <c r="BS91" s="149"/>
      <c r="BT91" s="149"/>
      <c r="BU91" s="149"/>
      <c r="BV91" s="149"/>
      <c r="BW91" s="187"/>
      <c r="BX91" s="158"/>
      <c r="BY91" s="116"/>
      <c r="BZ91" s="116"/>
      <c r="CA91" s="116"/>
      <c r="CB91" s="265"/>
      <c r="CC91" s="141"/>
      <c r="CD91" s="116"/>
      <c r="CE91" s="116"/>
      <c r="CF91" s="116"/>
      <c r="CG91" s="142"/>
      <c r="CH91" s="103"/>
      <c r="CI91" s="104"/>
      <c r="CJ91" s="104"/>
      <c r="CK91" s="105"/>
      <c r="CL91" s="2"/>
      <c r="CM91" s="3"/>
      <c r="CN91" s="3"/>
    </row>
    <row r="92" spans="5:98" ht="7.5" customHeight="1" x14ac:dyDescent="0.15">
      <c r="E92" s="200"/>
      <c r="F92" s="201"/>
      <c r="G92" s="202"/>
      <c r="H92" s="354"/>
      <c r="I92" s="355"/>
      <c r="J92" s="355"/>
      <c r="K92" s="355"/>
      <c r="L92" s="355"/>
      <c r="M92" s="356"/>
      <c r="N92" s="257"/>
      <c r="O92" s="258"/>
      <c r="P92" s="258"/>
      <c r="Q92" s="258"/>
      <c r="R92" s="258"/>
      <c r="S92" s="258"/>
      <c r="T92" s="258"/>
      <c r="U92" s="258"/>
      <c r="V92" s="258"/>
      <c r="W92" s="258"/>
      <c r="X92" s="259"/>
      <c r="Y92" s="257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9"/>
      <c r="AL92" s="123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5"/>
      <c r="BI92" s="252"/>
      <c r="BJ92" s="248"/>
      <c r="BK92" s="248"/>
      <c r="BL92" s="248"/>
      <c r="BM92" s="248"/>
      <c r="BN92" s="248"/>
      <c r="BO92" s="248"/>
      <c r="BP92" s="248"/>
      <c r="BQ92" s="248"/>
      <c r="BR92" s="248"/>
      <c r="BS92" s="248"/>
      <c r="BT92" s="248"/>
      <c r="BU92" s="248"/>
      <c r="BV92" s="248"/>
      <c r="BW92" s="249"/>
      <c r="BX92" s="240"/>
      <c r="BY92" s="219"/>
      <c r="BZ92" s="219"/>
      <c r="CA92" s="219"/>
      <c r="CB92" s="266"/>
      <c r="CC92" s="218"/>
      <c r="CD92" s="219"/>
      <c r="CE92" s="219"/>
      <c r="CF92" s="219"/>
      <c r="CG92" s="220"/>
      <c r="CH92" s="126"/>
      <c r="CI92" s="127"/>
      <c r="CJ92" s="127"/>
      <c r="CK92" s="128"/>
      <c r="CL92" s="2"/>
      <c r="CQ92" s="7"/>
      <c r="CR92" s="8" t="s">
        <v>113</v>
      </c>
      <c r="CS92" s="12" t="s">
        <v>118</v>
      </c>
      <c r="CT92" s="8" t="s">
        <v>124</v>
      </c>
    </row>
    <row r="93" spans="5:98" ht="7.5" customHeight="1" x14ac:dyDescent="0.15">
      <c r="E93" s="200"/>
      <c r="F93" s="201"/>
      <c r="G93" s="202"/>
      <c r="H93" s="354"/>
      <c r="I93" s="355"/>
      <c r="J93" s="355"/>
      <c r="K93" s="355"/>
      <c r="L93" s="355"/>
      <c r="M93" s="356"/>
      <c r="N93" s="267" t="s">
        <v>43</v>
      </c>
      <c r="O93" s="268"/>
      <c r="P93" s="268"/>
      <c r="Q93" s="268"/>
      <c r="R93" s="268"/>
      <c r="S93" s="268"/>
      <c r="T93" s="268"/>
      <c r="U93" s="268"/>
      <c r="V93" s="268"/>
      <c r="W93" s="268"/>
      <c r="X93" s="269"/>
      <c r="Y93" s="267" t="s">
        <v>87</v>
      </c>
      <c r="Z93" s="268"/>
      <c r="AA93" s="268"/>
      <c r="AB93" s="268"/>
      <c r="AC93" s="268"/>
      <c r="AD93" s="268"/>
      <c r="AE93" s="268"/>
      <c r="AF93" s="268"/>
      <c r="AG93" s="268"/>
      <c r="AH93" s="268"/>
      <c r="AI93" s="268"/>
      <c r="AJ93" s="268"/>
      <c r="AK93" s="269"/>
      <c r="AL93" s="267" t="s">
        <v>88</v>
      </c>
      <c r="AM93" s="268"/>
      <c r="AN93" s="268"/>
      <c r="AO93" s="268"/>
      <c r="AP93" s="268"/>
      <c r="AQ93" s="268"/>
      <c r="AR93" s="268"/>
      <c r="AS93" s="268"/>
      <c r="AT93" s="268"/>
      <c r="AU93" s="268"/>
      <c r="AV93" s="268"/>
      <c r="AW93" s="268"/>
      <c r="AX93" s="268"/>
      <c r="AY93" s="268"/>
      <c r="AZ93" s="268"/>
      <c r="BA93" s="268"/>
      <c r="BB93" s="268"/>
      <c r="BC93" s="268"/>
      <c r="BD93" s="268"/>
      <c r="BE93" s="268"/>
      <c r="BF93" s="268"/>
      <c r="BG93" s="268"/>
      <c r="BH93" s="269"/>
      <c r="BI93" s="47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9"/>
      <c r="BX93" s="186" t="str">
        <f>IF(OR(CT93="",CT94=""),"",IF(AND(CT93="○",CT94="○"),"○",""))</f>
        <v/>
      </c>
      <c r="BY93" s="237"/>
      <c r="BZ93" s="237"/>
      <c r="CA93" s="237"/>
      <c r="CB93" s="250"/>
      <c r="CC93" s="245" t="str">
        <f>IF(OR(CT93="",CT94=""),"",IF(OR(CT93="×",CT94="×"),"○",""))</f>
        <v/>
      </c>
      <c r="CD93" s="237"/>
      <c r="CE93" s="237"/>
      <c r="CF93" s="237"/>
      <c r="CG93" s="184"/>
      <c r="CH93" s="100" t="s">
        <v>136</v>
      </c>
      <c r="CI93" s="101"/>
      <c r="CJ93" s="101"/>
      <c r="CK93" s="102"/>
      <c r="CL93" s="89"/>
      <c r="CQ93" s="8" t="s">
        <v>122</v>
      </c>
      <c r="CR93" s="7" t="str">
        <f>IF(BM94="","",IF(BM94&lt;=10,"○","×"))</f>
        <v/>
      </c>
      <c r="CS93" s="13" t="str">
        <f>IF(BQ94="","",IF(BQ94&lt;100,"○","×"))</f>
        <v/>
      </c>
      <c r="CT93" s="14" t="str">
        <f>IF(AND(CR93="○",CS93="○"),"○",IF(OR(CR93="×",CS93="×"),"×",""))</f>
        <v/>
      </c>
    </row>
    <row r="94" spans="5:98" ht="7.5" customHeight="1" x14ac:dyDescent="0.15">
      <c r="E94" s="200"/>
      <c r="F94" s="201"/>
      <c r="G94" s="202"/>
      <c r="H94" s="354"/>
      <c r="I94" s="355"/>
      <c r="J94" s="355"/>
      <c r="K94" s="355"/>
      <c r="L94" s="355"/>
      <c r="M94" s="356"/>
      <c r="N94" s="103"/>
      <c r="O94" s="104"/>
      <c r="P94" s="104"/>
      <c r="Q94" s="104"/>
      <c r="R94" s="104"/>
      <c r="S94" s="104"/>
      <c r="T94" s="104"/>
      <c r="U94" s="104"/>
      <c r="V94" s="104"/>
      <c r="W94" s="104"/>
      <c r="X94" s="105"/>
      <c r="Y94" s="103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5"/>
      <c r="AL94" s="103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5"/>
      <c r="BI94" s="163" t="s">
        <v>120</v>
      </c>
      <c r="BJ94" s="106"/>
      <c r="BK94" s="106"/>
      <c r="BL94" s="106"/>
      <c r="BM94" s="286"/>
      <c r="BN94" s="286"/>
      <c r="BO94" s="106" t="s">
        <v>113</v>
      </c>
      <c r="BP94" s="106"/>
      <c r="BQ94" s="286"/>
      <c r="BR94" s="286"/>
      <c r="BS94" s="286"/>
      <c r="BT94" s="286"/>
      <c r="BU94" s="106" t="s">
        <v>119</v>
      </c>
      <c r="BV94" s="106"/>
      <c r="BW94" s="166"/>
      <c r="BX94" s="189"/>
      <c r="BY94" s="149"/>
      <c r="BZ94" s="149"/>
      <c r="CA94" s="149"/>
      <c r="CB94" s="251"/>
      <c r="CC94" s="246"/>
      <c r="CD94" s="149"/>
      <c r="CE94" s="149"/>
      <c r="CF94" s="149"/>
      <c r="CG94" s="187"/>
      <c r="CH94" s="103"/>
      <c r="CI94" s="104"/>
      <c r="CJ94" s="104"/>
      <c r="CK94" s="105"/>
      <c r="CL94" s="89"/>
      <c r="CQ94" s="8" t="s">
        <v>123</v>
      </c>
      <c r="CR94" s="7" t="str">
        <f>IF(BM96="","",IF(BM96&lt;=10,"○","×"))</f>
        <v/>
      </c>
      <c r="CS94" s="13" t="str">
        <f>IF(BQ96="","",IF(BQ96&lt;50,"○","×"))</f>
        <v/>
      </c>
      <c r="CT94" s="14" t="str">
        <f>IF(AND(CR94="○",CS94="○"),"○",IF(OR(CR94="×",CS94="×"),"×",""))</f>
        <v/>
      </c>
    </row>
    <row r="95" spans="5:98" ht="7.5" customHeight="1" x14ac:dyDescent="0.15">
      <c r="E95" s="200"/>
      <c r="F95" s="201"/>
      <c r="G95" s="202"/>
      <c r="H95" s="354"/>
      <c r="I95" s="355"/>
      <c r="J95" s="355"/>
      <c r="K95" s="355"/>
      <c r="L95" s="355"/>
      <c r="M95" s="356"/>
      <c r="N95" s="103"/>
      <c r="O95" s="104"/>
      <c r="P95" s="104"/>
      <c r="Q95" s="104"/>
      <c r="R95" s="104"/>
      <c r="S95" s="104"/>
      <c r="T95" s="104"/>
      <c r="U95" s="104"/>
      <c r="V95" s="104"/>
      <c r="W95" s="104"/>
      <c r="X95" s="105"/>
      <c r="Y95" s="103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5"/>
      <c r="AL95" s="103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  <c r="BD95" s="104"/>
      <c r="BE95" s="104"/>
      <c r="BF95" s="104"/>
      <c r="BG95" s="104"/>
      <c r="BH95" s="105"/>
      <c r="BI95" s="163"/>
      <c r="BJ95" s="106"/>
      <c r="BK95" s="106"/>
      <c r="BL95" s="106"/>
      <c r="BM95" s="165"/>
      <c r="BN95" s="165"/>
      <c r="BO95" s="106"/>
      <c r="BP95" s="106"/>
      <c r="BQ95" s="165"/>
      <c r="BR95" s="165"/>
      <c r="BS95" s="165"/>
      <c r="BT95" s="165"/>
      <c r="BU95" s="106"/>
      <c r="BV95" s="106"/>
      <c r="BW95" s="166"/>
      <c r="BX95" s="189"/>
      <c r="BY95" s="149"/>
      <c r="BZ95" s="149"/>
      <c r="CA95" s="149"/>
      <c r="CB95" s="251"/>
      <c r="CC95" s="246"/>
      <c r="CD95" s="149"/>
      <c r="CE95" s="149"/>
      <c r="CF95" s="149"/>
      <c r="CG95" s="187"/>
      <c r="CH95" s="103"/>
      <c r="CI95" s="104"/>
      <c r="CJ95" s="104"/>
      <c r="CK95" s="105"/>
      <c r="CL95" s="40"/>
    </row>
    <row r="96" spans="5:98" ht="7.5" customHeight="1" x14ac:dyDescent="0.15">
      <c r="E96" s="200"/>
      <c r="F96" s="201"/>
      <c r="G96" s="202"/>
      <c r="H96" s="354"/>
      <c r="I96" s="355"/>
      <c r="J96" s="355"/>
      <c r="K96" s="355"/>
      <c r="L96" s="355"/>
      <c r="M96" s="356"/>
      <c r="N96" s="103"/>
      <c r="O96" s="104"/>
      <c r="P96" s="104"/>
      <c r="Q96" s="104"/>
      <c r="R96" s="104"/>
      <c r="S96" s="104"/>
      <c r="T96" s="104"/>
      <c r="U96" s="104"/>
      <c r="V96" s="104"/>
      <c r="W96" s="104"/>
      <c r="X96" s="105"/>
      <c r="Y96" s="103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5"/>
      <c r="AL96" s="103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5"/>
      <c r="BI96" s="163" t="s">
        <v>121</v>
      </c>
      <c r="BJ96" s="106"/>
      <c r="BK96" s="106"/>
      <c r="BL96" s="106"/>
      <c r="BM96" s="164"/>
      <c r="BN96" s="164"/>
      <c r="BO96" s="106" t="s">
        <v>113</v>
      </c>
      <c r="BP96" s="106"/>
      <c r="BQ96" s="164"/>
      <c r="BR96" s="164"/>
      <c r="BS96" s="164"/>
      <c r="BT96" s="164"/>
      <c r="BU96" s="106" t="s">
        <v>119</v>
      </c>
      <c r="BV96" s="106"/>
      <c r="BW96" s="166"/>
      <c r="BX96" s="189"/>
      <c r="BY96" s="149"/>
      <c r="BZ96" s="149"/>
      <c r="CA96" s="149"/>
      <c r="CB96" s="251"/>
      <c r="CC96" s="246"/>
      <c r="CD96" s="149"/>
      <c r="CE96" s="149"/>
      <c r="CF96" s="149"/>
      <c r="CG96" s="187"/>
      <c r="CH96" s="103"/>
      <c r="CI96" s="104"/>
      <c r="CJ96" s="104"/>
      <c r="CK96" s="105"/>
      <c r="CL96" s="40"/>
      <c r="CM96" s="6"/>
      <c r="CN96" s="6"/>
    </row>
    <row r="97" spans="5:98" ht="7.5" customHeight="1" x14ac:dyDescent="0.15">
      <c r="E97" s="200"/>
      <c r="F97" s="201"/>
      <c r="G97" s="202"/>
      <c r="H97" s="354"/>
      <c r="I97" s="355"/>
      <c r="J97" s="355"/>
      <c r="K97" s="355"/>
      <c r="L97" s="355"/>
      <c r="M97" s="356"/>
      <c r="N97" s="103"/>
      <c r="O97" s="104"/>
      <c r="P97" s="104"/>
      <c r="Q97" s="104"/>
      <c r="R97" s="104"/>
      <c r="S97" s="104"/>
      <c r="T97" s="104"/>
      <c r="U97" s="104"/>
      <c r="V97" s="104"/>
      <c r="W97" s="104"/>
      <c r="X97" s="105"/>
      <c r="Y97" s="103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5"/>
      <c r="AL97" s="163" t="s">
        <v>96</v>
      </c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66"/>
      <c r="BI97" s="163"/>
      <c r="BJ97" s="106"/>
      <c r="BK97" s="106"/>
      <c r="BL97" s="106"/>
      <c r="BM97" s="165"/>
      <c r="BN97" s="165"/>
      <c r="BO97" s="106"/>
      <c r="BP97" s="106"/>
      <c r="BQ97" s="165"/>
      <c r="BR97" s="165"/>
      <c r="BS97" s="165"/>
      <c r="BT97" s="165"/>
      <c r="BU97" s="106"/>
      <c r="BV97" s="106"/>
      <c r="BW97" s="166"/>
      <c r="BX97" s="189"/>
      <c r="BY97" s="149"/>
      <c r="BZ97" s="149"/>
      <c r="CA97" s="149"/>
      <c r="CB97" s="251"/>
      <c r="CC97" s="246"/>
      <c r="CD97" s="149"/>
      <c r="CE97" s="149"/>
      <c r="CF97" s="149"/>
      <c r="CG97" s="187"/>
      <c r="CH97" s="103"/>
      <c r="CI97" s="104"/>
      <c r="CJ97" s="104"/>
      <c r="CK97" s="105"/>
      <c r="CL97" s="40"/>
      <c r="CM97" s="6"/>
      <c r="CN97" s="6"/>
    </row>
    <row r="98" spans="5:98" ht="7.5" customHeight="1" x14ac:dyDescent="0.15">
      <c r="E98" s="203"/>
      <c r="F98" s="204"/>
      <c r="G98" s="205"/>
      <c r="H98" s="357"/>
      <c r="I98" s="358"/>
      <c r="J98" s="358"/>
      <c r="K98" s="358"/>
      <c r="L98" s="358"/>
      <c r="M98" s="359"/>
      <c r="N98" s="126"/>
      <c r="O98" s="127"/>
      <c r="P98" s="127"/>
      <c r="Q98" s="127"/>
      <c r="R98" s="127"/>
      <c r="S98" s="127"/>
      <c r="T98" s="127"/>
      <c r="U98" s="127"/>
      <c r="V98" s="127"/>
      <c r="W98" s="127"/>
      <c r="X98" s="128"/>
      <c r="Y98" s="126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8"/>
      <c r="AL98" s="231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263"/>
      <c r="BI98" s="52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53"/>
      <c r="BX98" s="192"/>
      <c r="BY98" s="238"/>
      <c r="BZ98" s="238"/>
      <c r="CA98" s="238"/>
      <c r="CB98" s="285"/>
      <c r="CC98" s="256"/>
      <c r="CD98" s="238"/>
      <c r="CE98" s="238"/>
      <c r="CF98" s="238"/>
      <c r="CG98" s="190"/>
      <c r="CH98" s="126"/>
      <c r="CI98" s="127"/>
      <c r="CJ98" s="127"/>
      <c r="CK98" s="128"/>
      <c r="CL98" s="40"/>
      <c r="CM98" s="6"/>
      <c r="CN98" s="6"/>
    </row>
    <row r="99" spans="5:98" ht="7.5" customHeight="1" x14ac:dyDescent="0.15">
      <c r="E99" s="167" t="s">
        <v>83</v>
      </c>
      <c r="F99" s="168"/>
      <c r="G99" s="199"/>
      <c r="H99" s="100" t="s">
        <v>143</v>
      </c>
      <c r="I99" s="101"/>
      <c r="J99" s="101"/>
      <c r="K99" s="101"/>
      <c r="L99" s="101"/>
      <c r="M99" s="102"/>
      <c r="N99" s="100" t="s">
        <v>145</v>
      </c>
      <c r="O99" s="101"/>
      <c r="P99" s="101"/>
      <c r="Q99" s="101"/>
      <c r="R99" s="101"/>
      <c r="S99" s="101"/>
      <c r="T99" s="101"/>
      <c r="U99" s="101"/>
      <c r="V99" s="101"/>
      <c r="W99" s="101"/>
      <c r="X99" s="102"/>
      <c r="Y99" s="100" t="s">
        <v>68</v>
      </c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2"/>
      <c r="AL99" s="221" t="s">
        <v>69</v>
      </c>
      <c r="AM99" s="222"/>
      <c r="AN99" s="222"/>
      <c r="AO99" s="222"/>
      <c r="AP99" s="222"/>
      <c r="AQ99" s="222"/>
      <c r="AR99" s="222"/>
      <c r="AS99" s="222"/>
      <c r="AT99" s="222"/>
      <c r="AU99" s="222"/>
      <c r="AV99" s="222"/>
      <c r="AW99" s="222"/>
      <c r="AX99" s="222"/>
      <c r="AY99" s="222"/>
      <c r="AZ99" s="222"/>
      <c r="BA99" s="222"/>
      <c r="BB99" s="222"/>
      <c r="BC99" s="222"/>
      <c r="BD99" s="222"/>
      <c r="BE99" s="222"/>
      <c r="BF99" s="222"/>
      <c r="BG99" s="222"/>
      <c r="BH99" s="223"/>
      <c r="BI99" s="221" t="s">
        <v>89</v>
      </c>
      <c r="BJ99" s="222"/>
      <c r="BK99" s="222"/>
      <c r="BL99" s="222"/>
      <c r="BM99" s="222"/>
      <c r="BN99" s="222"/>
      <c r="BO99" s="222"/>
      <c r="BP99" s="222"/>
      <c r="BQ99" s="222"/>
      <c r="BR99" s="222"/>
      <c r="BS99" s="222"/>
      <c r="BT99" s="222"/>
      <c r="BU99" s="222"/>
      <c r="BV99" s="222"/>
      <c r="BW99" s="223"/>
      <c r="BX99" s="278" t="str">
        <f>IF(BL101="","",IF(AND(BL101&lt;=6.5,BL101&gt;=5),"○",""))</f>
        <v/>
      </c>
      <c r="BY99" s="260"/>
      <c r="BZ99" s="260"/>
      <c r="CA99" s="260"/>
      <c r="CB99" s="369"/>
      <c r="CC99" s="260" t="str">
        <f>IF(BL101="","",IF(OR(BL101&gt;6.5,BL101&lt;5),"○",""))</f>
        <v/>
      </c>
      <c r="CD99" s="260"/>
      <c r="CE99" s="260"/>
      <c r="CF99" s="260"/>
      <c r="CG99" s="261"/>
      <c r="CH99" s="100" t="s">
        <v>131</v>
      </c>
      <c r="CI99" s="101"/>
      <c r="CJ99" s="101"/>
      <c r="CK99" s="102"/>
      <c r="CL99" s="90"/>
      <c r="CM99" s="15"/>
      <c r="CN99" s="15"/>
    </row>
    <row r="100" spans="5:98" ht="7.5" customHeight="1" x14ac:dyDescent="0.15">
      <c r="E100" s="200"/>
      <c r="F100" s="201"/>
      <c r="G100" s="202"/>
      <c r="H100" s="103"/>
      <c r="I100" s="104"/>
      <c r="J100" s="104"/>
      <c r="K100" s="104"/>
      <c r="L100" s="104"/>
      <c r="M100" s="105"/>
      <c r="N100" s="103"/>
      <c r="O100" s="104"/>
      <c r="P100" s="104"/>
      <c r="Q100" s="104"/>
      <c r="R100" s="104"/>
      <c r="S100" s="104"/>
      <c r="T100" s="104"/>
      <c r="U100" s="104"/>
      <c r="V100" s="104"/>
      <c r="W100" s="104"/>
      <c r="X100" s="105"/>
      <c r="Y100" s="103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5"/>
      <c r="AL100" s="111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3"/>
      <c r="BI100" s="111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3"/>
      <c r="BX100" s="189"/>
      <c r="BY100" s="149"/>
      <c r="BZ100" s="149"/>
      <c r="CA100" s="149"/>
      <c r="CB100" s="251"/>
      <c r="CC100" s="149"/>
      <c r="CD100" s="149"/>
      <c r="CE100" s="149"/>
      <c r="CF100" s="149"/>
      <c r="CG100" s="187"/>
      <c r="CH100" s="103"/>
      <c r="CI100" s="104"/>
      <c r="CJ100" s="104"/>
      <c r="CK100" s="105"/>
      <c r="CL100" s="90"/>
      <c r="CM100" s="15"/>
      <c r="CN100" s="15"/>
    </row>
    <row r="101" spans="5:98" ht="7.5" customHeight="1" x14ac:dyDescent="0.15">
      <c r="E101" s="200"/>
      <c r="F101" s="201"/>
      <c r="G101" s="202"/>
      <c r="H101" s="103"/>
      <c r="I101" s="104"/>
      <c r="J101" s="104"/>
      <c r="K101" s="104"/>
      <c r="L101" s="104"/>
      <c r="M101" s="105"/>
      <c r="N101" s="103"/>
      <c r="O101" s="104"/>
      <c r="P101" s="104"/>
      <c r="Q101" s="104"/>
      <c r="R101" s="104"/>
      <c r="S101" s="104"/>
      <c r="T101" s="104"/>
      <c r="U101" s="104"/>
      <c r="V101" s="104"/>
      <c r="W101" s="104"/>
      <c r="X101" s="105"/>
      <c r="Y101" s="103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5"/>
      <c r="AL101" s="163" t="s">
        <v>70</v>
      </c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66"/>
      <c r="BI101" s="43"/>
      <c r="BJ101" s="2"/>
      <c r="BK101" s="77"/>
      <c r="BL101" s="398"/>
      <c r="BM101" s="398"/>
      <c r="BN101" s="398"/>
      <c r="BO101" s="398"/>
      <c r="BP101" s="398"/>
      <c r="BQ101" s="398"/>
      <c r="BR101" s="398"/>
      <c r="BS101" s="288" t="s">
        <v>49</v>
      </c>
      <c r="BT101" s="288"/>
      <c r="BU101" s="288"/>
      <c r="BV101" s="288"/>
      <c r="BW101" s="42"/>
      <c r="BX101" s="189"/>
      <c r="BY101" s="149"/>
      <c r="BZ101" s="149"/>
      <c r="CA101" s="149"/>
      <c r="CB101" s="251"/>
      <c r="CC101" s="149"/>
      <c r="CD101" s="149"/>
      <c r="CE101" s="149"/>
      <c r="CF101" s="149"/>
      <c r="CG101" s="187"/>
      <c r="CH101" s="103"/>
      <c r="CI101" s="104"/>
      <c r="CJ101" s="104"/>
      <c r="CK101" s="105"/>
      <c r="CL101" s="40"/>
      <c r="CM101" s="6"/>
      <c r="CN101" s="6"/>
    </row>
    <row r="102" spans="5:98" ht="7.5" customHeight="1" x14ac:dyDescent="0.15">
      <c r="E102" s="200"/>
      <c r="F102" s="201"/>
      <c r="G102" s="202"/>
      <c r="H102" s="103"/>
      <c r="I102" s="104"/>
      <c r="J102" s="104"/>
      <c r="K102" s="104"/>
      <c r="L102" s="104"/>
      <c r="M102" s="105"/>
      <c r="N102" s="103"/>
      <c r="O102" s="104"/>
      <c r="P102" s="104"/>
      <c r="Q102" s="104"/>
      <c r="R102" s="104"/>
      <c r="S102" s="104"/>
      <c r="T102" s="104"/>
      <c r="U102" s="104"/>
      <c r="V102" s="104"/>
      <c r="W102" s="104"/>
      <c r="X102" s="105"/>
      <c r="Y102" s="103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5"/>
      <c r="AL102" s="163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66"/>
      <c r="BI102" s="43"/>
      <c r="BJ102" s="2"/>
      <c r="BK102" s="2"/>
      <c r="BL102" s="382"/>
      <c r="BM102" s="382"/>
      <c r="BN102" s="382"/>
      <c r="BO102" s="382"/>
      <c r="BP102" s="382"/>
      <c r="BQ102" s="382"/>
      <c r="BR102" s="382"/>
      <c r="BS102" s="399"/>
      <c r="BT102" s="288"/>
      <c r="BU102" s="288"/>
      <c r="BV102" s="288"/>
      <c r="BW102" s="42"/>
      <c r="BX102" s="189"/>
      <c r="BY102" s="149"/>
      <c r="BZ102" s="149"/>
      <c r="CA102" s="149"/>
      <c r="CB102" s="251"/>
      <c r="CC102" s="149"/>
      <c r="CD102" s="149"/>
      <c r="CE102" s="149"/>
      <c r="CF102" s="149"/>
      <c r="CG102" s="187"/>
      <c r="CH102" s="103"/>
      <c r="CI102" s="104"/>
      <c r="CJ102" s="104"/>
      <c r="CK102" s="105"/>
      <c r="CL102" s="40"/>
      <c r="CM102" s="6"/>
      <c r="CN102" s="6"/>
    </row>
    <row r="103" spans="5:98" ht="3.6" customHeight="1" x14ac:dyDescent="0.15">
      <c r="E103" s="203"/>
      <c r="F103" s="204"/>
      <c r="G103" s="205"/>
      <c r="H103" s="126"/>
      <c r="I103" s="127"/>
      <c r="J103" s="127"/>
      <c r="K103" s="127"/>
      <c r="L103" s="127"/>
      <c r="M103" s="128"/>
      <c r="N103" s="126"/>
      <c r="O103" s="127"/>
      <c r="P103" s="127"/>
      <c r="Q103" s="127"/>
      <c r="R103" s="127"/>
      <c r="S103" s="127"/>
      <c r="T103" s="127"/>
      <c r="U103" s="127"/>
      <c r="V103" s="127"/>
      <c r="W103" s="127"/>
      <c r="X103" s="128"/>
      <c r="Y103" s="126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8"/>
      <c r="AL103" s="231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263"/>
      <c r="BI103" s="91"/>
      <c r="BJ103" s="92"/>
      <c r="BK103" s="92"/>
      <c r="BL103" s="92"/>
      <c r="BM103" s="96"/>
      <c r="BN103" s="96"/>
      <c r="BO103" s="96"/>
      <c r="BP103" s="96"/>
      <c r="BQ103" s="96"/>
      <c r="BR103" s="96"/>
      <c r="BS103" s="96"/>
      <c r="BT103" s="92"/>
      <c r="BU103" s="92"/>
      <c r="BV103" s="92"/>
      <c r="BW103" s="93"/>
      <c r="BX103" s="192"/>
      <c r="BY103" s="238"/>
      <c r="BZ103" s="238"/>
      <c r="CA103" s="238"/>
      <c r="CB103" s="285"/>
      <c r="CC103" s="238"/>
      <c r="CD103" s="238"/>
      <c r="CE103" s="238"/>
      <c r="CF103" s="238"/>
      <c r="CG103" s="190"/>
      <c r="CH103" s="126"/>
      <c r="CI103" s="127"/>
      <c r="CJ103" s="127"/>
      <c r="CK103" s="128"/>
      <c r="CL103" s="40"/>
      <c r="CM103" s="6"/>
      <c r="CN103" s="6"/>
      <c r="CQ103" s="7"/>
      <c r="CR103" s="8" t="s">
        <v>117</v>
      </c>
      <c r="CS103" s="12"/>
      <c r="CT103" s="8"/>
    </row>
    <row r="104" spans="5:98" ht="7.5" customHeight="1" x14ac:dyDescent="0.15">
      <c r="E104" s="310">
        <v>-10</v>
      </c>
      <c r="F104" s="311"/>
      <c r="G104" s="312"/>
      <c r="H104" s="101" t="s">
        <v>144</v>
      </c>
      <c r="I104" s="101"/>
      <c r="J104" s="101"/>
      <c r="K104" s="101"/>
      <c r="L104" s="101"/>
      <c r="M104" s="102"/>
      <c r="N104" s="100" t="s">
        <v>146</v>
      </c>
      <c r="O104" s="101"/>
      <c r="P104" s="101"/>
      <c r="Q104" s="101"/>
      <c r="R104" s="101"/>
      <c r="S104" s="101"/>
      <c r="T104" s="101"/>
      <c r="U104" s="101"/>
      <c r="V104" s="101"/>
      <c r="W104" s="101"/>
      <c r="X104" s="102"/>
      <c r="Y104" s="262" t="s">
        <v>68</v>
      </c>
      <c r="Z104" s="262"/>
      <c r="AA104" s="262"/>
      <c r="AB104" s="262"/>
      <c r="AC104" s="262"/>
      <c r="AD104" s="262"/>
      <c r="AE104" s="262"/>
      <c r="AF104" s="262"/>
      <c r="AG104" s="262"/>
      <c r="AH104" s="262"/>
      <c r="AI104" s="262"/>
      <c r="AJ104" s="262"/>
      <c r="AK104" s="262"/>
      <c r="AL104" s="118" t="s">
        <v>69</v>
      </c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9"/>
      <c r="BI104" s="94"/>
      <c r="BJ104" s="400" t="s">
        <v>90</v>
      </c>
      <c r="BK104" s="400"/>
      <c r="BL104" s="400"/>
      <c r="BM104" s="400"/>
      <c r="BN104" s="400"/>
      <c r="BO104" s="397"/>
      <c r="BP104" s="397"/>
      <c r="BQ104" s="397"/>
      <c r="BR104" s="397"/>
      <c r="BS104" s="398"/>
      <c r="BT104" s="401" t="s">
        <v>92</v>
      </c>
      <c r="BU104" s="401"/>
      <c r="BV104" s="401"/>
      <c r="BW104" s="95"/>
      <c r="BX104" s="271" t="str">
        <f>IF(OR(CR104="",CR105=""),"",IF(AND(CR104="○",CR105="○"),"○",""))</f>
        <v/>
      </c>
      <c r="BY104" s="271"/>
      <c r="BZ104" s="271"/>
      <c r="CA104" s="271"/>
      <c r="CB104" s="287"/>
      <c r="CC104" s="342" t="str">
        <f>IF(OR(CR104="",CR105=""),"",IF(OR(CR104="×",CR105="×"),"○",""))</f>
        <v/>
      </c>
      <c r="CD104" s="271"/>
      <c r="CE104" s="271"/>
      <c r="CF104" s="271"/>
      <c r="CG104" s="271"/>
      <c r="CH104" s="100" t="s">
        <v>131</v>
      </c>
      <c r="CI104" s="101"/>
      <c r="CJ104" s="101"/>
      <c r="CK104" s="102"/>
      <c r="CL104" s="40"/>
      <c r="CM104" s="6"/>
      <c r="CN104" s="6"/>
      <c r="CQ104" s="8" t="s">
        <v>125</v>
      </c>
      <c r="CR104" s="7" t="str">
        <f>IF(BO104="","",IF(AND(BO104&gt;=12,BO104&lt;=15),"○","×"))</f>
        <v/>
      </c>
      <c r="CS104" s="13"/>
      <c r="CT104" s="14"/>
    </row>
    <row r="105" spans="5:98" ht="7.5" customHeight="1" x14ac:dyDescent="0.15">
      <c r="E105" s="313"/>
      <c r="F105" s="314"/>
      <c r="G105" s="315"/>
      <c r="H105" s="104"/>
      <c r="I105" s="104"/>
      <c r="J105" s="104"/>
      <c r="K105" s="104"/>
      <c r="L105" s="104"/>
      <c r="M105" s="105"/>
      <c r="N105" s="103"/>
      <c r="O105" s="104"/>
      <c r="P105" s="104"/>
      <c r="Q105" s="104"/>
      <c r="R105" s="104"/>
      <c r="S105" s="104"/>
      <c r="T105" s="104"/>
      <c r="U105" s="104"/>
      <c r="V105" s="104"/>
      <c r="W105" s="104"/>
      <c r="X105" s="105"/>
      <c r="Y105" s="262"/>
      <c r="Z105" s="262"/>
      <c r="AA105" s="262"/>
      <c r="AB105" s="262"/>
      <c r="AC105" s="262"/>
      <c r="AD105" s="262"/>
      <c r="AE105" s="262"/>
      <c r="AF105" s="262"/>
      <c r="AG105" s="262"/>
      <c r="AH105" s="262"/>
      <c r="AI105" s="262"/>
      <c r="AJ105" s="262"/>
      <c r="AK105" s="262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2"/>
      <c r="BI105" s="43"/>
      <c r="BJ105" s="324"/>
      <c r="BK105" s="324"/>
      <c r="BL105" s="324"/>
      <c r="BM105" s="324"/>
      <c r="BN105" s="324"/>
      <c r="BO105" s="382"/>
      <c r="BP105" s="382"/>
      <c r="BQ105" s="382"/>
      <c r="BR105" s="382"/>
      <c r="BS105" s="382"/>
      <c r="BT105" s="288"/>
      <c r="BU105" s="288"/>
      <c r="BV105" s="288"/>
      <c r="BW105" s="2"/>
      <c r="BX105" s="271"/>
      <c r="BY105" s="271"/>
      <c r="BZ105" s="271"/>
      <c r="CA105" s="271"/>
      <c r="CB105" s="287"/>
      <c r="CC105" s="342"/>
      <c r="CD105" s="271"/>
      <c r="CE105" s="271"/>
      <c r="CF105" s="271"/>
      <c r="CG105" s="271"/>
      <c r="CH105" s="103"/>
      <c r="CI105" s="104"/>
      <c r="CJ105" s="104"/>
      <c r="CK105" s="105"/>
      <c r="CQ105" s="8" t="s">
        <v>126</v>
      </c>
      <c r="CR105" s="7" t="str">
        <f>IF(BO106="","",IF(AND(BO106&gt;=12,BO106&lt;=15),"○","×"))</f>
        <v/>
      </c>
      <c r="CS105" s="13"/>
      <c r="CT105" s="14"/>
    </row>
    <row r="106" spans="5:98" ht="7.5" customHeight="1" x14ac:dyDescent="0.15">
      <c r="E106" s="313"/>
      <c r="F106" s="314"/>
      <c r="G106" s="315"/>
      <c r="H106" s="104"/>
      <c r="I106" s="104"/>
      <c r="J106" s="104"/>
      <c r="K106" s="104"/>
      <c r="L106" s="104"/>
      <c r="M106" s="105"/>
      <c r="N106" s="103"/>
      <c r="O106" s="104"/>
      <c r="P106" s="104"/>
      <c r="Q106" s="104"/>
      <c r="R106" s="104"/>
      <c r="S106" s="104"/>
      <c r="T106" s="104"/>
      <c r="U106" s="104"/>
      <c r="V106" s="104"/>
      <c r="W106" s="104"/>
      <c r="X106" s="105"/>
      <c r="Y106" s="262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106" t="s">
        <v>76</v>
      </c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43"/>
      <c r="BJ106" s="324" t="s">
        <v>91</v>
      </c>
      <c r="BK106" s="324"/>
      <c r="BL106" s="324"/>
      <c r="BM106" s="324"/>
      <c r="BN106" s="324"/>
      <c r="BO106" s="380"/>
      <c r="BP106" s="380"/>
      <c r="BQ106" s="380"/>
      <c r="BR106" s="380"/>
      <c r="BS106" s="380"/>
      <c r="BT106" s="288" t="s">
        <v>92</v>
      </c>
      <c r="BU106" s="288"/>
      <c r="BV106" s="288"/>
      <c r="BW106" s="2"/>
      <c r="BX106" s="271"/>
      <c r="BY106" s="271"/>
      <c r="BZ106" s="271"/>
      <c r="CA106" s="271"/>
      <c r="CB106" s="287"/>
      <c r="CC106" s="342"/>
      <c r="CD106" s="271"/>
      <c r="CE106" s="271"/>
      <c r="CF106" s="271"/>
      <c r="CG106" s="271"/>
      <c r="CH106" s="103"/>
      <c r="CI106" s="104"/>
      <c r="CJ106" s="104"/>
      <c r="CK106" s="105"/>
      <c r="CM106" s="16"/>
      <c r="CN106" s="16"/>
      <c r="CO106" s="16"/>
      <c r="CP106" s="16"/>
    </row>
    <row r="107" spans="5:98" ht="7.5" customHeight="1" x14ac:dyDescent="0.15">
      <c r="E107" s="313"/>
      <c r="F107" s="314"/>
      <c r="G107" s="315"/>
      <c r="H107" s="104"/>
      <c r="I107" s="104"/>
      <c r="J107" s="104"/>
      <c r="K107" s="104"/>
      <c r="L107" s="104"/>
      <c r="M107" s="105"/>
      <c r="N107" s="103"/>
      <c r="O107" s="104"/>
      <c r="P107" s="104"/>
      <c r="Q107" s="104"/>
      <c r="R107" s="104"/>
      <c r="S107" s="104"/>
      <c r="T107" s="104"/>
      <c r="U107" s="104"/>
      <c r="V107" s="104"/>
      <c r="W107" s="104"/>
      <c r="X107" s="105"/>
      <c r="Y107" s="262"/>
      <c r="Z107" s="262"/>
      <c r="AA107" s="262"/>
      <c r="AB107" s="262"/>
      <c r="AC107" s="262"/>
      <c r="AD107" s="262"/>
      <c r="AE107" s="262"/>
      <c r="AF107" s="262"/>
      <c r="AG107" s="262"/>
      <c r="AH107" s="262"/>
      <c r="AI107" s="262"/>
      <c r="AJ107" s="262"/>
      <c r="AK107" s="262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43"/>
      <c r="BJ107" s="324"/>
      <c r="BK107" s="324"/>
      <c r="BL107" s="324"/>
      <c r="BM107" s="324"/>
      <c r="BN107" s="324"/>
      <c r="BO107" s="382"/>
      <c r="BP107" s="382"/>
      <c r="BQ107" s="382"/>
      <c r="BR107" s="382"/>
      <c r="BS107" s="382"/>
      <c r="BT107" s="288"/>
      <c r="BU107" s="288"/>
      <c r="BV107" s="288"/>
      <c r="BW107" s="2"/>
      <c r="BX107" s="271"/>
      <c r="BY107" s="271"/>
      <c r="BZ107" s="271"/>
      <c r="CA107" s="271"/>
      <c r="CB107" s="287"/>
      <c r="CC107" s="342"/>
      <c r="CD107" s="271"/>
      <c r="CE107" s="271"/>
      <c r="CF107" s="271"/>
      <c r="CG107" s="271"/>
      <c r="CH107" s="103"/>
      <c r="CI107" s="104"/>
      <c r="CJ107" s="104"/>
      <c r="CK107" s="105"/>
      <c r="CM107" s="16"/>
      <c r="CN107" s="16"/>
      <c r="CO107" s="16"/>
      <c r="CP107" s="16"/>
    </row>
    <row r="108" spans="5:98" ht="3.6" customHeight="1" x14ac:dyDescent="0.15">
      <c r="E108" s="316"/>
      <c r="F108" s="317"/>
      <c r="G108" s="318"/>
      <c r="H108" s="104"/>
      <c r="I108" s="104"/>
      <c r="J108" s="104"/>
      <c r="K108" s="104"/>
      <c r="L108" s="104"/>
      <c r="M108" s="105"/>
      <c r="N108" s="103"/>
      <c r="O108" s="127"/>
      <c r="P108" s="127"/>
      <c r="Q108" s="127"/>
      <c r="R108" s="127"/>
      <c r="S108" s="127"/>
      <c r="T108" s="127"/>
      <c r="U108" s="127"/>
      <c r="V108" s="127"/>
      <c r="W108" s="127"/>
      <c r="X108" s="128"/>
      <c r="Y108" s="262"/>
      <c r="Z108" s="262"/>
      <c r="AA108" s="262"/>
      <c r="AB108" s="262"/>
      <c r="AC108" s="262"/>
      <c r="AD108" s="262"/>
      <c r="AE108" s="262"/>
      <c r="AF108" s="262"/>
      <c r="AG108" s="262"/>
      <c r="AH108" s="262"/>
      <c r="AI108" s="262"/>
      <c r="AJ108" s="262"/>
      <c r="AK108" s="179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64"/>
      <c r="BJ108" s="84"/>
      <c r="BK108" s="84"/>
      <c r="BL108" s="84"/>
      <c r="BM108" s="84"/>
      <c r="BN108" s="84"/>
      <c r="BO108" s="85"/>
      <c r="BP108" s="85"/>
      <c r="BQ108" s="85"/>
      <c r="BR108" s="85"/>
      <c r="BS108" s="85"/>
      <c r="BT108" s="84"/>
      <c r="BU108" s="84"/>
      <c r="BV108" s="84"/>
      <c r="BW108" s="51"/>
      <c r="BX108" s="271"/>
      <c r="BY108" s="271"/>
      <c r="BZ108" s="271"/>
      <c r="CA108" s="271"/>
      <c r="CB108" s="287"/>
      <c r="CC108" s="342"/>
      <c r="CD108" s="271"/>
      <c r="CE108" s="271"/>
      <c r="CF108" s="271"/>
      <c r="CG108" s="271"/>
      <c r="CH108" s="126"/>
      <c r="CI108" s="127"/>
      <c r="CJ108" s="127"/>
      <c r="CK108" s="128"/>
      <c r="CM108" s="16"/>
      <c r="CN108" s="16"/>
      <c r="CO108" s="16"/>
      <c r="CP108" s="16"/>
    </row>
    <row r="109" spans="5:98" ht="7.5" customHeight="1" x14ac:dyDescent="0.15">
      <c r="E109" s="254" t="s">
        <v>211</v>
      </c>
      <c r="F109" s="254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55"/>
      <c r="AF109" s="255"/>
      <c r="AG109" s="255"/>
      <c r="AH109" s="255"/>
      <c r="AI109" s="255"/>
      <c r="AJ109" s="255"/>
      <c r="AK109" s="255"/>
      <c r="AL109" s="255"/>
      <c r="AM109" s="255"/>
      <c r="AN109" s="255"/>
      <c r="AO109" s="255"/>
      <c r="AP109" s="255"/>
      <c r="AQ109" s="255"/>
      <c r="AR109" s="255"/>
      <c r="AS109" s="255"/>
      <c r="AT109" s="255"/>
      <c r="AU109" s="255"/>
      <c r="AV109" s="255"/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5"/>
      <c r="CC109" s="255"/>
      <c r="CD109" s="255"/>
      <c r="CE109" s="255"/>
      <c r="CF109" s="255"/>
      <c r="CG109" s="255"/>
      <c r="CM109" s="16"/>
      <c r="CN109" s="16"/>
      <c r="CO109" s="16"/>
      <c r="CP109" s="16"/>
    </row>
    <row r="110" spans="5:98" ht="7.5" customHeight="1" x14ac:dyDescent="0.15"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255"/>
      <c r="AC110" s="255"/>
      <c r="AD110" s="255"/>
      <c r="AE110" s="255"/>
      <c r="AF110" s="255"/>
      <c r="AG110" s="255"/>
      <c r="AH110" s="255"/>
      <c r="AI110" s="255"/>
      <c r="AJ110" s="255"/>
      <c r="AK110" s="255"/>
      <c r="AL110" s="255"/>
      <c r="AM110" s="255"/>
      <c r="AN110" s="255"/>
      <c r="AO110" s="255"/>
      <c r="AP110" s="255"/>
      <c r="AQ110" s="255"/>
      <c r="AR110" s="255"/>
      <c r="AS110" s="255"/>
      <c r="AT110" s="255"/>
      <c r="AU110" s="255"/>
      <c r="AV110" s="255"/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5"/>
      <c r="CC110" s="255"/>
      <c r="CD110" s="255"/>
      <c r="CE110" s="255"/>
      <c r="CF110" s="255"/>
      <c r="CG110" s="255"/>
      <c r="CM110" s="16"/>
      <c r="CN110" s="16"/>
      <c r="CO110" s="16"/>
      <c r="CP110" s="16"/>
    </row>
    <row r="111" spans="5:98" ht="7.5" customHeight="1" x14ac:dyDescent="0.15"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5"/>
      <c r="AA111" s="255"/>
      <c r="AB111" s="255"/>
      <c r="AC111" s="255"/>
      <c r="AD111" s="255"/>
      <c r="AE111" s="255"/>
      <c r="AF111" s="255"/>
      <c r="AG111" s="255"/>
      <c r="AH111" s="255"/>
      <c r="AI111" s="255"/>
      <c r="AJ111" s="255"/>
      <c r="AK111" s="255"/>
      <c r="AL111" s="255"/>
      <c r="AM111" s="255"/>
      <c r="AN111" s="255"/>
      <c r="AO111" s="255"/>
      <c r="AP111" s="255"/>
      <c r="AQ111" s="255"/>
      <c r="AR111" s="255"/>
      <c r="AS111" s="255"/>
      <c r="AT111" s="255"/>
      <c r="AU111" s="255"/>
      <c r="AV111" s="255"/>
      <c r="AW111" s="255"/>
      <c r="AX111" s="255"/>
      <c r="AY111" s="255"/>
      <c r="AZ111" s="255"/>
      <c r="BA111" s="255"/>
      <c r="BB111" s="255"/>
      <c r="BC111" s="255"/>
      <c r="BD111" s="255"/>
      <c r="BE111" s="255"/>
      <c r="BF111" s="255"/>
      <c r="BG111" s="255"/>
      <c r="BH111" s="255"/>
      <c r="BI111" s="255"/>
      <c r="BJ111" s="255"/>
      <c r="BK111" s="255"/>
      <c r="BL111" s="255"/>
      <c r="BM111" s="255"/>
      <c r="BN111" s="255"/>
      <c r="BO111" s="255"/>
      <c r="BP111" s="255"/>
      <c r="BQ111" s="255"/>
      <c r="BR111" s="255"/>
      <c r="BS111" s="255"/>
      <c r="BT111" s="255"/>
      <c r="BU111" s="255"/>
      <c r="BV111" s="255"/>
      <c r="BW111" s="255"/>
      <c r="BX111" s="255"/>
      <c r="BY111" s="255"/>
      <c r="BZ111" s="255"/>
      <c r="CA111" s="255"/>
      <c r="CB111" s="255"/>
      <c r="CC111" s="255"/>
      <c r="CD111" s="255"/>
      <c r="CE111" s="255"/>
      <c r="CF111" s="255"/>
      <c r="CG111" s="255"/>
    </row>
    <row r="112" spans="5:98" ht="7.5" customHeight="1" x14ac:dyDescent="0.15"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5"/>
      <c r="AB112" s="255"/>
      <c r="AC112" s="255"/>
      <c r="AD112" s="255"/>
      <c r="AE112" s="255"/>
      <c r="AF112" s="255"/>
      <c r="AG112" s="255"/>
      <c r="AH112" s="255"/>
      <c r="AI112" s="255"/>
      <c r="AJ112" s="255"/>
      <c r="AK112" s="255"/>
      <c r="AL112" s="255"/>
      <c r="AM112" s="255"/>
      <c r="AN112" s="255"/>
      <c r="AO112" s="255"/>
      <c r="AP112" s="255"/>
      <c r="AQ112" s="255"/>
      <c r="AR112" s="255"/>
      <c r="AS112" s="255"/>
      <c r="AT112" s="255"/>
      <c r="AU112" s="255"/>
      <c r="AV112" s="255"/>
      <c r="AW112" s="255"/>
      <c r="AX112" s="255"/>
      <c r="AY112" s="255"/>
      <c r="AZ112" s="255"/>
      <c r="BA112" s="255"/>
      <c r="BB112" s="255"/>
      <c r="BC112" s="255"/>
      <c r="BD112" s="255"/>
      <c r="BE112" s="255"/>
      <c r="BF112" s="255"/>
      <c r="BG112" s="255"/>
      <c r="BH112" s="255"/>
      <c r="BI112" s="255"/>
      <c r="BJ112" s="255"/>
      <c r="BK112" s="255"/>
      <c r="BL112" s="255"/>
      <c r="BM112" s="255"/>
      <c r="BN112" s="255"/>
      <c r="BO112" s="255"/>
      <c r="BP112" s="255"/>
      <c r="BQ112" s="255"/>
      <c r="BR112" s="255"/>
      <c r="BS112" s="255"/>
      <c r="BT112" s="255"/>
      <c r="BU112" s="255"/>
      <c r="BV112" s="255"/>
      <c r="BW112" s="255"/>
      <c r="BX112" s="255"/>
      <c r="BY112" s="255"/>
      <c r="BZ112" s="255"/>
      <c r="CA112" s="255"/>
      <c r="CB112" s="255"/>
      <c r="CC112" s="255"/>
      <c r="CD112" s="255"/>
      <c r="CE112" s="255"/>
      <c r="CF112" s="255"/>
      <c r="CG112" s="255"/>
    </row>
    <row r="113" spans="5:102" ht="8.1" customHeight="1" x14ac:dyDescent="0.15">
      <c r="E113" s="305" t="s">
        <v>16</v>
      </c>
      <c r="F113" s="305"/>
      <c r="G113" s="305"/>
      <c r="H113" s="305"/>
      <c r="I113" s="305"/>
      <c r="J113" s="305"/>
      <c r="K113" s="305"/>
      <c r="L113" s="305"/>
      <c r="M113" s="305"/>
      <c r="N113" s="305"/>
      <c r="O113" s="305"/>
      <c r="P113" s="305"/>
      <c r="Q113" s="305"/>
      <c r="R113" s="305"/>
      <c r="S113" s="305"/>
      <c r="T113" s="305"/>
      <c r="U113" s="305"/>
      <c r="V113" s="305"/>
      <c r="W113" s="305"/>
      <c r="X113" s="305"/>
      <c r="Y113" s="305"/>
      <c r="Z113" s="305"/>
      <c r="AA113" s="305"/>
      <c r="AB113" s="305"/>
      <c r="AC113" s="305"/>
      <c r="AD113" s="305"/>
      <c r="AE113" s="305"/>
      <c r="AF113" s="305"/>
      <c r="AG113" s="305"/>
      <c r="AH113" s="305"/>
      <c r="AI113" s="305"/>
      <c r="AJ113" s="305"/>
      <c r="AK113" s="305"/>
      <c r="AL113" s="305"/>
      <c r="AM113" s="305"/>
      <c r="AN113" s="305"/>
      <c r="AO113" s="305"/>
      <c r="AP113" s="305"/>
      <c r="AQ113" s="305"/>
      <c r="AR113" s="305"/>
      <c r="AS113" s="305"/>
      <c r="AT113" s="305"/>
      <c r="AU113" s="305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05"/>
      <c r="BG113" s="305"/>
      <c r="BH113" s="305"/>
      <c r="BI113" s="305"/>
      <c r="BJ113" s="305"/>
      <c r="BK113" s="305"/>
      <c r="BL113" s="305"/>
      <c r="BM113" s="305"/>
      <c r="BN113" s="305"/>
      <c r="BO113" s="305"/>
      <c r="BP113" s="305"/>
      <c r="BQ113" s="305"/>
      <c r="BR113" s="305"/>
      <c r="BS113" s="305"/>
      <c r="BT113" s="305"/>
      <c r="BU113" s="305"/>
      <c r="BV113" s="305"/>
      <c r="BW113" s="305"/>
      <c r="BX113" s="305"/>
      <c r="BY113" s="305"/>
      <c r="BZ113" s="305"/>
      <c r="CA113" s="305"/>
      <c r="CB113" s="305"/>
      <c r="CC113" s="305"/>
      <c r="CD113" s="305"/>
      <c r="CE113" s="305"/>
      <c r="CF113" s="305"/>
      <c r="CG113" s="305"/>
    </row>
    <row r="114" spans="5:102" ht="8.1" customHeight="1" x14ac:dyDescent="0.15"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  <c r="BF114" s="306"/>
      <c r="BG114" s="306"/>
      <c r="BH114" s="306"/>
      <c r="BI114" s="306"/>
      <c r="BJ114" s="306"/>
      <c r="BK114" s="306"/>
      <c r="BL114" s="306"/>
      <c r="BM114" s="306"/>
      <c r="BN114" s="306"/>
      <c r="BO114" s="306"/>
      <c r="BP114" s="306"/>
      <c r="BQ114" s="306"/>
      <c r="BR114" s="306"/>
      <c r="BS114" s="306"/>
      <c r="BT114" s="306"/>
      <c r="BU114" s="306"/>
      <c r="BV114" s="306"/>
      <c r="BW114" s="306"/>
      <c r="BX114" s="306"/>
      <c r="BY114" s="306"/>
      <c r="BZ114" s="306"/>
      <c r="CA114" s="306"/>
      <c r="CB114" s="306"/>
      <c r="CC114" s="306"/>
      <c r="CD114" s="306"/>
      <c r="CE114" s="306"/>
      <c r="CF114" s="306"/>
      <c r="CG114" s="306"/>
    </row>
    <row r="115" spans="5:102" ht="8.1" customHeight="1" x14ac:dyDescent="0.15">
      <c r="E115" s="271" t="s">
        <v>17</v>
      </c>
      <c r="F115" s="271"/>
      <c r="G115" s="271"/>
      <c r="H115" s="271" t="s">
        <v>0</v>
      </c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 t="s">
        <v>1</v>
      </c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 t="s">
        <v>18</v>
      </c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 t="s">
        <v>19</v>
      </c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1"/>
      <c r="BU115" s="271"/>
      <c r="BV115" s="271"/>
      <c r="BW115" s="271"/>
      <c r="BX115" s="271"/>
      <c r="BY115" s="271"/>
      <c r="BZ115" s="271"/>
      <c r="CA115" s="271"/>
      <c r="CB115" s="271"/>
      <c r="CC115" s="307" t="s">
        <v>20</v>
      </c>
      <c r="CD115" s="308"/>
      <c r="CE115" s="308"/>
      <c r="CF115" s="308"/>
      <c r="CG115" s="308"/>
    </row>
    <row r="116" spans="5:102" ht="8.1" customHeight="1" x14ac:dyDescent="0.15">
      <c r="E116" s="271"/>
      <c r="F116" s="271"/>
      <c r="G116" s="271"/>
      <c r="H116" s="271"/>
      <c r="I116" s="271"/>
      <c r="J116" s="271"/>
      <c r="K116" s="271"/>
      <c r="L116" s="271"/>
      <c r="M116" s="271"/>
      <c r="N116" s="271"/>
      <c r="O116" s="271"/>
      <c r="P116" s="271"/>
      <c r="Q116" s="271"/>
      <c r="R116" s="271"/>
      <c r="S116" s="271"/>
      <c r="T116" s="271"/>
      <c r="U116" s="271"/>
      <c r="V116" s="271"/>
      <c r="W116" s="271"/>
      <c r="X116" s="271"/>
      <c r="Y116" s="271"/>
      <c r="Z116" s="271"/>
      <c r="AA116" s="271"/>
      <c r="AB116" s="271"/>
      <c r="AC116" s="271"/>
      <c r="AD116" s="271"/>
      <c r="AE116" s="271"/>
      <c r="AF116" s="271"/>
      <c r="AG116" s="271"/>
      <c r="AH116" s="271"/>
      <c r="AI116" s="271"/>
      <c r="AJ116" s="271"/>
      <c r="AK116" s="271"/>
      <c r="AL116" s="271"/>
      <c r="AM116" s="271"/>
      <c r="AN116" s="271"/>
      <c r="AO116" s="271"/>
      <c r="AP116" s="271"/>
      <c r="AQ116" s="271"/>
      <c r="AR116" s="271"/>
      <c r="AS116" s="271"/>
      <c r="AT116" s="271"/>
      <c r="AU116" s="271"/>
      <c r="AV116" s="271"/>
      <c r="AW116" s="271"/>
      <c r="AX116" s="271"/>
      <c r="AY116" s="271"/>
      <c r="AZ116" s="271"/>
      <c r="BA116" s="271"/>
      <c r="BB116" s="271"/>
      <c r="BC116" s="271"/>
      <c r="BD116" s="271"/>
      <c r="BE116" s="271"/>
      <c r="BF116" s="271"/>
      <c r="BG116" s="271"/>
      <c r="BH116" s="271"/>
      <c r="BI116" s="271"/>
      <c r="BJ116" s="271"/>
      <c r="BK116" s="271"/>
      <c r="BL116" s="271"/>
      <c r="BM116" s="271"/>
      <c r="BN116" s="271"/>
      <c r="BO116" s="271"/>
      <c r="BP116" s="271"/>
      <c r="BQ116" s="271"/>
      <c r="BR116" s="271"/>
      <c r="BS116" s="271"/>
      <c r="BT116" s="271"/>
      <c r="BU116" s="271"/>
      <c r="BV116" s="271"/>
      <c r="BW116" s="271"/>
      <c r="BX116" s="271"/>
      <c r="BY116" s="271"/>
      <c r="BZ116" s="271"/>
      <c r="CA116" s="271"/>
      <c r="CB116" s="271"/>
      <c r="CC116" s="308"/>
      <c r="CD116" s="308"/>
      <c r="CE116" s="308"/>
      <c r="CF116" s="308"/>
      <c r="CG116" s="308"/>
    </row>
    <row r="117" spans="5:102" ht="8.1" customHeight="1" x14ac:dyDescent="0.15">
      <c r="E117" s="271"/>
      <c r="F117" s="271"/>
      <c r="G117" s="271"/>
      <c r="H117" s="309"/>
      <c r="I117" s="309"/>
      <c r="J117" s="309"/>
      <c r="K117" s="309"/>
      <c r="L117" s="309"/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  <c r="W117" s="309"/>
      <c r="X117" s="309"/>
      <c r="Y117" s="271"/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1"/>
      <c r="AJ117" s="271"/>
      <c r="AK117" s="271"/>
      <c r="AL117" s="271"/>
      <c r="AM117" s="271"/>
      <c r="AN117" s="271"/>
      <c r="AO117" s="271"/>
      <c r="AP117" s="271"/>
      <c r="AQ117" s="271"/>
      <c r="AR117" s="271"/>
      <c r="AS117" s="271"/>
      <c r="AT117" s="271"/>
      <c r="AU117" s="271"/>
      <c r="AV117" s="271"/>
      <c r="AW117" s="271"/>
      <c r="AX117" s="271"/>
      <c r="AY117" s="271"/>
      <c r="AZ117" s="271"/>
      <c r="BA117" s="271"/>
      <c r="BB117" s="271"/>
      <c r="BC117" s="271"/>
      <c r="BD117" s="271"/>
      <c r="BE117" s="271"/>
      <c r="BF117" s="271"/>
      <c r="BG117" s="271"/>
      <c r="BH117" s="271"/>
      <c r="BI117" s="271"/>
      <c r="BJ117" s="271"/>
      <c r="BK117" s="271"/>
      <c r="BL117" s="271"/>
      <c r="BM117" s="271"/>
      <c r="BN117" s="271"/>
      <c r="BO117" s="271"/>
      <c r="BP117" s="271"/>
      <c r="BQ117" s="271"/>
      <c r="BR117" s="271"/>
      <c r="BS117" s="271"/>
      <c r="BT117" s="271"/>
      <c r="BU117" s="271"/>
      <c r="BV117" s="271"/>
      <c r="BW117" s="271"/>
      <c r="BX117" s="271"/>
      <c r="BY117" s="271"/>
      <c r="BZ117" s="271"/>
      <c r="CA117" s="271"/>
      <c r="CB117" s="271"/>
      <c r="CC117" s="308"/>
      <c r="CD117" s="308"/>
      <c r="CE117" s="308"/>
      <c r="CF117" s="308"/>
      <c r="CG117" s="308"/>
      <c r="CQ117" s="17" t="s">
        <v>165</v>
      </c>
      <c r="CR117" s="18" t="s">
        <v>167</v>
      </c>
      <c r="CS117" s="19" t="s">
        <v>168</v>
      </c>
      <c r="CT117" s="19" t="s">
        <v>169</v>
      </c>
      <c r="CU117" s="19" t="s">
        <v>170</v>
      </c>
      <c r="CV117" s="19" t="s">
        <v>171</v>
      </c>
      <c r="CW117" s="19" t="s">
        <v>172</v>
      </c>
      <c r="CX117" s="19" t="s">
        <v>173</v>
      </c>
    </row>
    <row r="118" spans="5:102" ht="8.1" customHeight="1" x14ac:dyDescent="0.15">
      <c r="E118" s="272"/>
      <c r="F118" s="272"/>
      <c r="G118" s="272"/>
      <c r="H118" s="273" t="str">
        <f>(IF(E118="","",VLOOKUP(E118,CR118:CS127,2,FALSE)))</f>
        <v/>
      </c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0"/>
      <c r="Z118" s="299"/>
      <c r="AA118" s="299"/>
      <c r="AB118" s="299"/>
      <c r="AC118" s="299"/>
      <c r="AD118" s="299"/>
      <c r="AE118" s="299"/>
      <c r="AF118" s="299"/>
      <c r="AG118" s="299"/>
      <c r="AH118" s="299"/>
      <c r="AI118" s="299"/>
      <c r="AJ118" s="299"/>
      <c r="AK118" s="299"/>
      <c r="AL118" s="270"/>
      <c r="AM118" s="270"/>
      <c r="AN118" s="270"/>
      <c r="AO118" s="270"/>
      <c r="AP118" s="270"/>
      <c r="AQ118" s="270"/>
      <c r="AR118" s="270"/>
      <c r="AS118" s="270"/>
      <c r="AT118" s="270"/>
      <c r="AU118" s="270"/>
      <c r="AV118" s="270"/>
      <c r="AW118" s="270"/>
      <c r="AX118" s="270"/>
      <c r="AY118" s="270"/>
      <c r="AZ118" s="270"/>
      <c r="BA118" s="270"/>
      <c r="BB118" s="270"/>
      <c r="BC118" s="270"/>
      <c r="BD118" s="270"/>
      <c r="BE118" s="270"/>
      <c r="BF118" s="270"/>
      <c r="BG118" s="270"/>
      <c r="BH118" s="270"/>
      <c r="BI118" s="270"/>
      <c r="BJ118" s="270"/>
      <c r="BK118" s="270"/>
      <c r="BL118" s="270"/>
      <c r="BM118" s="270"/>
      <c r="BN118" s="270"/>
      <c r="BO118" s="270"/>
      <c r="BP118" s="270"/>
      <c r="BQ118" s="270"/>
      <c r="BR118" s="270"/>
      <c r="BS118" s="270"/>
      <c r="BT118" s="270"/>
      <c r="BU118" s="270"/>
      <c r="BV118" s="270"/>
      <c r="BW118" s="270"/>
      <c r="BX118" s="270"/>
      <c r="BY118" s="270"/>
      <c r="BZ118" s="270"/>
      <c r="CA118" s="270"/>
      <c r="CB118" s="270"/>
      <c r="CC118" s="270"/>
      <c r="CD118" s="270"/>
      <c r="CE118" s="270"/>
      <c r="CF118" s="270"/>
      <c r="CG118" s="270"/>
      <c r="CQ118" s="349">
        <v>1</v>
      </c>
      <c r="CR118" s="20" t="s">
        <v>26</v>
      </c>
      <c r="CS118" s="19" t="s">
        <v>188</v>
      </c>
      <c r="CT118" s="19" t="s">
        <v>189</v>
      </c>
      <c r="CU118" s="19" t="s">
        <v>190</v>
      </c>
      <c r="CV118" s="19" t="s">
        <v>174</v>
      </c>
      <c r="CW118" s="19" t="s">
        <v>174</v>
      </c>
      <c r="CX118" s="19" t="s">
        <v>174</v>
      </c>
    </row>
    <row r="119" spans="5:102" ht="8.1" customHeight="1" x14ac:dyDescent="0.15">
      <c r="E119" s="272"/>
      <c r="F119" s="272"/>
      <c r="G119" s="272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99"/>
      <c r="Z119" s="299"/>
      <c r="AA119" s="299"/>
      <c r="AB119" s="299"/>
      <c r="AC119" s="299"/>
      <c r="AD119" s="299"/>
      <c r="AE119" s="299"/>
      <c r="AF119" s="299"/>
      <c r="AG119" s="299"/>
      <c r="AH119" s="299"/>
      <c r="AI119" s="299"/>
      <c r="AJ119" s="299"/>
      <c r="AK119" s="299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0"/>
      <c r="BB119" s="270"/>
      <c r="BC119" s="270"/>
      <c r="BD119" s="270"/>
      <c r="BE119" s="270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  <c r="BP119" s="270"/>
      <c r="BQ119" s="270"/>
      <c r="BR119" s="270"/>
      <c r="BS119" s="270"/>
      <c r="BT119" s="270"/>
      <c r="BU119" s="270"/>
      <c r="BV119" s="270"/>
      <c r="BW119" s="270"/>
      <c r="BX119" s="270"/>
      <c r="BY119" s="270"/>
      <c r="BZ119" s="270"/>
      <c r="CA119" s="270"/>
      <c r="CB119" s="270"/>
      <c r="CC119" s="270"/>
      <c r="CD119" s="270"/>
      <c r="CE119" s="270"/>
      <c r="CF119" s="270"/>
      <c r="CG119" s="270"/>
      <c r="CQ119" s="349"/>
      <c r="CR119" s="20" t="s">
        <v>166</v>
      </c>
      <c r="CS119" s="19" t="s">
        <v>191</v>
      </c>
      <c r="CT119" s="19" t="s">
        <v>192</v>
      </c>
      <c r="CU119" s="19" t="s">
        <v>189</v>
      </c>
      <c r="CV119" s="19" t="s">
        <v>174</v>
      </c>
      <c r="CW119" s="19" t="s">
        <v>174</v>
      </c>
      <c r="CX119" s="19" t="s">
        <v>174</v>
      </c>
    </row>
    <row r="120" spans="5:102" ht="8.1" customHeight="1" x14ac:dyDescent="0.15">
      <c r="E120" s="272"/>
      <c r="F120" s="272"/>
      <c r="G120" s="272"/>
      <c r="H120" s="273" t="str">
        <f>(IF(E120="","",VLOOKUP(E120,CR118:CS127,2,FALSE)))</f>
        <v/>
      </c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0"/>
      <c r="Z120" s="299"/>
      <c r="AA120" s="299"/>
      <c r="AB120" s="299"/>
      <c r="AC120" s="299"/>
      <c r="AD120" s="299"/>
      <c r="AE120" s="299"/>
      <c r="AF120" s="299"/>
      <c r="AG120" s="299"/>
      <c r="AH120" s="299"/>
      <c r="AI120" s="299"/>
      <c r="AJ120" s="299"/>
      <c r="AK120" s="299"/>
      <c r="AL120" s="270"/>
      <c r="AM120" s="270"/>
      <c r="AN120" s="270"/>
      <c r="AO120" s="270"/>
      <c r="AP120" s="270"/>
      <c r="AQ120" s="270"/>
      <c r="AR120" s="270"/>
      <c r="AS120" s="270"/>
      <c r="AT120" s="270"/>
      <c r="AU120" s="270"/>
      <c r="AV120" s="270"/>
      <c r="AW120" s="270"/>
      <c r="AX120" s="270"/>
      <c r="AY120" s="270"/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0"/>
      <c r="BO120" s="270"/>
      <c r="BP120" s="270"/>
      <c r="BQ120" s="270"/>
      <c r="BR120" s="270"/>
      <c r="BS120" s="270"/>
      <c r="BT120" s="270"/>
      <c r="BU120" s="270"/>
      <c r="BV120" s="270"/>
      <c r="BW120" s="270"/>
      <c r="BX120" s="270"/>
      <c r="BY120" s="270"/>
      <c r="BZ120" s="270"/>
      <c r="CA120" s="270"/>
      <c r="CB120" s="270"/>
      <c r="CC120" s="270"/>
      <c r="CD120" s="270"/>
      <c r="CE120" s="270"/>
      <c r="CF120" s="270"/>
      <c r="CG120" s="270"/>
      <c r="CQ120" s="350">
        <v>2</v>
      </c>
      <c r="CR120" s="20" t="s">
        <v>175</v>
      </c>
      <c r="CS120" s="19" t="s">
        <v>193</v>
      </c>
      <c r="CT120" s="19" t="s">
        <v>189</v>
      </c>
      <c r="CU120" s="19" t="s">
        <v>174</v>
      </c>
      <c r="CV120" s="19" t="s">
        <v>174</v>
      </c>
      <c r="CW120" s="19" t="s">
        <v>174</v>
      </c>
      <c r="CX120" s="19" t="s">
        <v>174</v>
      </c>
    </row>
    <row r="121" spans="5:102" ht="8.1" customHeight="1" x14ac:dyDescent="0.15">
      <c r="E121" s="272"/>
      <c r="F121" s="272"/>
      <c r="G121" s="272"/>
      <c r="H121" s="273"/>
      <c r="I121" s="273"/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3"/>
      <c r="X121" s="273"/>
      <c r="Y121" s="299"/>
      <c r="Z121" s="299"/>
      <c r="AA121" s="299"/>
      <c r="AB121" s="299"/>
      <c r="AC121" s="299"/>
      <c r="AD121" s="299"/>
      <c r="AE121" s="299"/>
      <c r="AF121" s="299"/>
      <c r="AG121" s="299"/>
      <c r="AH121" s="299"/>
      <c r="AI121" s="299"/>
      <c r="AJ121" s="299"/>
      <c r="AK121" s="299"/>
      <c r="AL121" s="270"/>
      <c r="AM121" s="270"/>
      <c r="AN121" s="270"/>
      <c r="AO121" s="270"/>
      <c r="AP121" s="270"/>
      <c r="AQ121" s="270"/>
      <c r="AR121" s="270"/>
      <c r="AS121" s="270"/>
      <c r="AT121" s="270"/>
      <c r="AU121" s="270"/>
      <c r="AV121" s="270"/>
      <c r="AW121" s="270"/>
      <c r="AX121" s="270"/>
      <c r="AY121" s="270"/>
      <c r="AZ121" s="270"/>
      <c r="BA121" s="270"/>
      <c r="BB121" s="270"/>
      <c r="BC121" s="270"/>
      <c r="BD121" s="270"/>
      <c r="BE121" s="270"/>
      <c r="BF121" s="270"/>
      <c r="BG121" s="270"/>
      <c r="BH121" s="270"/>
      <c r="BI121" s="270"/>
      <c r="BJ121" s="270"/>
      <c r="BK121" s="270"/>
      <c r="BL121" s="270"/>
      <c r="BM121" s="270"/>
      <c r="BN121" s="270"/>
      <c r="BO121" s="270"/>
      <c r="BP121" s="270"/>
      <c r="BQ121" s="270"/>
      <c r="BR121" s="270"/>
      <c r="BS121" s="270"/>
      <c r="BT121" s="270"/>
      <c r="BU121" s="270"/>
      <c r="BV121" s="270"/>
      <c r="BW121" s="270"/>
      <c r="BX121" s="270"/>
      <c r="BY121" s="270"/>
      <c r="BZ121" s="270"/>
      <c r="CA121" s="270"/>
      <c r="CB121" s="270"/>
      <c r="CC121" s="270"/>
      <c r="CD121" s="270"/>
      <c r="CE121" s="270"/>
      <c r="CF121" s="270"/>
      <c r="CG121" s="270"/>
      <c r="CQ121" s="350"/>
      <c r="CR121" s="20" t="s">
        <v>176</v>
      </c>
      <c r="CS121" s="19" t="s">
        <v>194</v>
      </c>
      <c r="CT121" s="19" t="s">
        <v>192</v>
      </c>
      <c r="CU121" s="19" t="s">
        <v>195</v>
      </c>
      <c r="CV121" s="19" t="s">
        <v>174</v>
      </c>
      <c r="CW121" s="19" t="s">
        <v>174</v>
      </c>
      <c r="CX121" s="19" t="s">
        <v>174</v>
      </c>
    </row>
    <row r="122" spans="5:102" ht="8.1" customHeight="1" x14ac:dyDescent="0.15">
      <c r="E122" s="272"/>
      <c r="F122" s="272"/>
      <c r="G122" s="272"/>
      <c r="H122" s="273" t="str">
        <f>(IF(E122="","",VLOOKUP(E122,CR118:CS127,2,FALSE)))</f>
        <v/>
      </c>
      <c r="I122" s="273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0"/>
      <c r="Z122" s="299"/>
      <c r="AA122" s="299"/>
      <c r="AB122" s="299"/>
      <c r="AC122" s="299"/>
      <c r="AD122" s="299"/>
      <c r="AE122" s="299"/>
      <c r="AF122" s="299"/>
      <c r="AG122" s="299"/>
      <c r="AH122" s="299"/>
      <c r="AI122" s="299"/>
      <c r="AJ122" s="299"/>
      <c r="AK122" s="299"/>
      <c r="AL122" s="270"/>
      <c r="AM122" s="270"/>
      <c r="AN122" s="270"/>
      <c r="AO122" s="270"/>
      <c r="AP122" s="270"/>
      <c r="AQ122" s="270"/>
      <c r="AR122" s="270"/>
      <c r="AS122" s="270"/>
      <c r="AT122" s="270"/>
      <c r="AU122" s="270"/>
      <c r="AV122" s="270"/>
      <c r="AW122" s="270"/>
      <c r="AX122" s="270"/>
      <c r="AY122" s="270"/>
      <c r="AZ122" s="270"/>
      <c r="BA122" s="270"/>
      <c r="BB122" s="270"/>
      <c r="BC122" s="270"/>
      <c r="BD122" s="270"/>
      <c r="BE122" s="270"/>
      <c r="BF122" s="270"/>
      <c r="BG122" s="270"/>
      <c r="BH122" s="270"/>
      <c r="BI122" s="270"/>
      <c r="BJ122" s="270"/>
      <c r="BK122" s="270"/>
      <c r="BL122" s="270"/>
      <c r="BM122" s="270"/>
      <c r="BN122" s="270"/>
      <c r="BO122" s="270"/>
      <c r="BP122" s="270"/>
      <c r="BQ122" s="270"/>
      <c r="BR122" s="270"/>
      <c r="BS122" s="270"/>
      <c r="BT122" s="270"/>
      <c r="BU122" s="270"/>
      <c r="BV122" s="270"/>
      <c r="BW122" s="270"/>
      <c r="BX122" s="270"/>
      <c r="BY122" s="270"/>
      <c r="BZ122" s="270"/>
      <c r="CA122" s="270"/>
      <c r="CB122" s="270"/>
      <c r="CC122" s="270"/>
      <c r="CD122" s="270"/>
      <c r="CE122" s="270"/>
      <c r="CF122" s="270"/>
      <c r="CG122" s="270"/>
      <c r="CQ122" s="349">
        <v>3</v>
      </c>
      <c r="CR122" s="20" t="s">
        <v>177</v>
      </c>
      <c r="CS122" s="19" t="s">
        <v>196</v>
      </c>
      <c r="CT122" s="19" t="s">
        <v>197</v>
      </c>
      <c r="CU122" s="19" t="s">
        <v>198</v>
      </c>
      <c r="CV122" s="19" t="s">
        <v>174</v>
      </c>
      <c r="CW122" s="19" t="s">
        <v>174</v>
      </c>
      <c r="CX122" s="19" t="s">
        <v>174</v>
      </c>
    </row>
    <row r="123" spans="5:102" ht="8.1" customHeight="1" x14ac:dyDescent="0.15">
      <c r="E123" s="272"/>
      <c r="F123" s="272"/>
      <c r="G123" s="272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99"/>
      <c r="Z123" s="299"/>
      <c r="AA123" s="299"/>
      <c r="AB123" s="299"/>
      <c r="AC123" s="299"/>
      <c r="AD123" s="299"/>
      <c r="AE123" s="299"/>
      <c r="AF123" s="299"/>
      <c r="AG123" s="299"/>
      <c r="AH123" s="299"/>
      <c r="AI123" s="299"/>
      <c r="AJ123" s="299"/>
      <c r="AK123" s="299"/>
      <c r="AL123" s="270"/>
      <c r="AM123" s="270"/>
      <c r="AN123" s="270"/>
      <c r="AO123" s="270"/>
      <c r="AP123" s="270"/>
      <c r="AQ123" s="270"/>
      <c r="AR123" s="270"/>
      <c r="AS123" s="270"/>
      <c r="AT123" s="270"/>
      <c r="AU123" s="270"/>
      <c r="AV123" s="270"/>
      <c r="AW123" s="270"/>
      <c r="AX123" s="270"/>
      <c r="AY123" s="270"/>
      <c r="AZ123" s="270"/>
      <c r="BA123" s="270"/>
      <c r="BB123" s="270"/>
      <c r="BC123" s="270"/>
      <c r="BD123" s="270"/>
      <c r="BE123" s="270"/>
      <c r="BF123" s="270"/>
      <c r="BG123" s="270"/>
      <c r="BH123" s="270"/>
      <c r="BI123" s="270"/>
      <c r="BJ123" s="270"/>
      <c r="BK123" s="270"/>
      <c r="BL123" s="270"/>
      <c r="BM123" s="270"/>
      <c r="BN123" s="270"/>
      <c r="BO123" s="270"/>
      <c r="BP123" s="270"/>
      <c r="BQ123" s="270"/>
      <c r="BR123" s="270"/>
      <c r="BS123" s="270"/>
      <c r="BT123" s="270"/>
      <c r="BU123" s="270"/>
      <c r="BV123" s="270"/>
      <c r="BW123" s="270"/>
      <c r="BX123" s="270"/>
      <c r="BY123" s="270"/>
      <c r="BZ123" s="270"/>
      <c r="CA123" s="270"/>
      <c r="CB123" s="270"/>
      <c r="CC123" s="270"/>
      <c r="CD123" s="270"/>
      <c r="CE123" s="270"/>
      <c r="CF123" s="270"/>
      <c r="CG123" s="270"/>
      <c r="CQ123" s="349"/>
      <c r="CR123" s="20" t="s">
        <v>183</v>
      </c>
      <c r="CS123" s="19" t="s">
        <v>141</v>
      </c>
      <c r="CT123" s="19" t="s">
        <v>189</v>
      </c>
      <c r="CU123" s="19" t="s">
        <v>199</v>
      </c>
      <c r="CV123" s="19" t="s">
        <v>200</v>
      </c>
      <c r="CW123" s="19" t="s">
        <v>178</v>
      </c>
      <c r="CX123" s="19" t="s">
        <v>201</v>
      </c>
    </row>
    <row r="124" spans="5:102" ht="8.1" customHeight="1" x14ac:dyDescent="0.15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Q124" s="21"/>
      <c r="CR124" s="20" t="s">
        <v>184</v>
      </c>
      <c r="CS124" s="19" t="s">
        <v>202</v>
      </c>
      <c r="CT124" s="19" t="s">
        <v>197</v>
      </c>
      <c r="CU124" s="19" t="s">
        <v>203</v>
      </c>
      <c r="CV124" s="19" t="s">
        <v>174</v>
      </c>
      <c r="CW124" s="19" t="s">
        <v>174</v>
      </c>
      <c r="CX124" s="19" t="s">
        <v>174</v>
      </c>
    </row>
    <row r="125" spans="5:102" ht="8.1" customHeight="1" x14ac:dyDescent="0.15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Q125" s="21"/>
      <c r="CR125" s="20" t="s">
        <v>185</v>
      </c>
      <c r="CS125" s="19" t="s">
        <v>204</v>
      </c>
      <c r="CT125" s="19" t="s">
        <v>182</v>
      </c>
      <c r="CU125" s="19" t="s">
        <v>198</v>
      </c>
      <c r="CV125" s="19" t="s">
        <v>174</v>
      </c>
      <c r="CW125" s="19" t="s">
        <v>174</v>
      </c>
      <c r="CX125" s="19" t="s">
        <v>174</v>
      </c>
    </row>
    <row r="126" spans="5:102" ht="8.1" hidden="1" customHeight="1" x14ac:dyDescent="0.15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Q126" s="21"/>
      <c r="CR126" s="20" t="s">
        <v>186</v>
      </c>
      <c r="CS126" s="19" t="s">
        <v>205</v>
      </c>
      <c r="CT126" s="19" t="s">
        <v>206</v>
      </c>
      <c r="CU126" s="19" t="s">
        <v>174</v>
      </c>
      <c r="CV126" s="19" t="s">
        <v>174</v>
      </c>
      <c r="CW126" s="19" t="s">
        <v>174</v>
      </c>
      <c r="CX126" s="19" t="s">
        <v>174</v>
      </c>
    </row>
    <row r="127" spans="5:102" ht="8.1" hidden="1" customHeight="1" x14ac:dyDescent="0.15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Q127" s="21"/>
      <c r="CR127" s="20" t="s">
        <v>187</v>
      </c>
      <c r="CS127" s="19" t="s">
        <v>207</v>
      </c>
      <c r="CT127" s="19" t="s">
        <v>208</v>
      </c>
      <c r="CU127" s="19" t="s">
        <v>174</v>
      </c>
      <c r="CV127" s="19" t="s">
        <v>174</v>
      </c>
      <c r="CW127" s="19" t="s">
        <v>174</v>
      </c>
      <c r="CX127" s="19" t="s">
        <v>174</v>
      </c>
    </row>
    <row r="128" spans="5:102" ht="8.1" hidden="1" customHeight="1" x14ac:dyDescent="0.15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Q128" s="21"/>
      <c r="CR128" s="22"/>
      <c r="CW128" s="21"/>
    </row>
    <row r="129" spans="5:101" ht="8.1" hidden="1" customHeight="1" x14ac:dyDescent="0.15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Q129" s="21"/>
      <c r="CR129" s="22"/>
      <c r="CS129" s="19" t="s">
        <v>179</v>
      </c>
      <c r="CT129" s="19" t="s">
        <v>180</v>
      </c>
      <c r="CU129" s="19" t="s">
        <v>181</v>
      </c>
      <c r="CW129" s="21"/>
    </row>
    <row r="130" spans="5:101" ht="8.1" hidden="1" customHeight="1" x14ac:dyDescent="0.15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Q130" s="21"/>
      <c r="CR130" s="22"/>
      <c r="CS130" s="19"/>
      <c r="CT130" s="19"/>
      <c r="CU130" s="19"/>
      <c r="CW130" s="21"/>
    </row>
    <row r="131" spans="5:101" ht="8.1" hidden="1" customHeight="1" x14ac:dyDescent="0.15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Q131" s="21"/>
      <c r="CR131" s="22"/>
      <c r="CS131" s="24" t="str">
        <f>IFERROR(IF(VLOOKUP(E118,CR118:CX127,3,0)="なし","",VLOOKUP(E118,CR118:CX127,3,0)),"")</f>
        <v/>
      </c>
      <c r="CT131" s="24" t="str">
        <f>IFERROR(IF(VLOOKUP(E120,CR118:CX127,3,0)="なし","",VLOOKUP(E120,CR118:CX127,3,0)),"")</f>
        <v/>
      </c>
      <c r="CU131" s="24" t="str">
        <f>IFERROR(IF(VLOOKUP(E122,CR118:CX127,3,0)="なし","",VLOOKUP(E122,CR118:CX127,3,0)),"")</f>
        <v/>
      </c>
      <c r="CW131" s="23"/>
    </row>
    <row r="132" spans="5:101" ht="8.1" hidden="1" customHeight="1" x14ac:dyDescent="0.15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Q132" s="22"/>
      <c r="CR132" s="22"/>
      <c r="CS132" s="24" t="str">
        <f>IFERROR(IF(VLOOKUP(E118,CR118:CX127,4,0)="なし","",VLOOKUP(E118,CR118:CX127,4,0)),"")</f>
        <v/>
      </c>
      <c r="CT132" s="24" t="str">
        <f>IFERROR(IF(VLOOKUP(E120,CR118:CX127,4,0)="なし","",VLOOKUP(E120,CR118:CX127,4,0)),"")</f>
        <v/>
      </c>
      <c r="CU132" s="24" t="str">
        <f>IFERROR(IF(VLOOKUP(E122,CR118:CX127,4,0)="なし","",VLOOKUP(E122,CR118:CX127,4,0)),"")</f>
        <v/>
      </c>
      <c r="CW132" s="23"/>
    </row>
    <row r="133" spans="5:101" ht="8.1" hidden="1" customHeight="1" x14ac:dyDescent="0.15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S133" s="24" t="str">
        <f>IFERROR(IF(VLOOKUP(E118,CR118:CX127,5,0)="なし","",VLOOKUP(E118,CR118:CX127,5,0)),"")</f>
        <v/>
      </c>
      <c r="CT133" s="24" t="str">
        <f>IFERROR(IF(VLOOKUP(E120,CR118:CX127,5,0)="なし","",VLOOKUP(E120,CR118:CX127,5,0)),"")</f>
        <v/>
      </c>
      <c r="CU133" s="24" t="str">
        <f>IFERROR(IF(VLOOKUP(E122,CR118:CX127,5,0)="なし","",VLOOKUP(E122,CR118:CX127,5,0)),"")</f>
        <v/>
      </c>
    </row>
    <row r="134" spans="5:101" ht="8.1" hidden="1" customHeight="1" x14ac:dyDescent="0.15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S134" s="24" t="str">
        <f>IFERROR(IF(VLOOKUP(E118,CR118:CX127,6,0)="なし","",VLOOKUP(E118,CR118:CX127,6,0)),"")</f>
        <v/>
      </c>
      <c r="CT134" s="24" t="str">
        <f>IFERROR(IF(VLOOKUP(E120,CR118:CX127,6,0)="なし","",VLOOKUP(E120,CR118:CX127,6,0)),"")</f>
        <v/>
      </c>
      <c r="CU134" s="24" t="str">
        <f>IFERROR(IF(VLOOKUP(E122,CR118:CX127,6,0)="なし","",VLOOKUP(E122,CR118:CX127,6,0)),"")</f>
        <v/>
      </c>
    </row>
    <row r="135" spans="5:101" ht="8.1" hidden="1" customHeight="1" x14ac:dyDescent="0.15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S135" s="24" t="str">
        <f>IFERROR(IF(VLOOKUP(E118,CR118:CX127,6,0)="なし","",VLOOKUP(E118,CR118:CX127,7,0)),"")</f>
        <v/>
      </c>
      <c r="CT135" s="24" t="str">
        <f>IFERROR(IF(VLOOKUP(E120,CR118:CX127,6,0)="なし","",VLOOKUP(E120,CR118:CX127,7,0)),"")</f>
        <v/>
      </c>
      <c r="CU135" s="24" t="str">
        <f>IFERROR(IF(VLOOKUP(E122,CR118:CX127,6,0)="なし","",VLOOKUP(E122,CR118:CX127,7,0)),"")</f>
        <v/>
      </c>
    </row>
    <row r="136" spans="5:101" ht="8.1" hidden="1" customHeight="1" x14ac:dyDescent="0.15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</row>
    <row r="137" spans="5:101" ht="8.1" hidden="1" customHeight="1" x14ac:dyDescent="0.15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</row>
    <row r="138" spans="5:101" ht="8.1" hidden="1" customHeight="1" x14ac:dyDescent="0.15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</row>
    <row r="139" spans="5:101" ht="8.1" hidden="1" customHeight="1" x14ac:dyDescent="0.15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</row>
    <row r="140" spans="5:101" ht="8.1" hidden="1" customHeight="1" x14ac:dyDescent="0.15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</row>
    <row r="141" spans="5:101" ht="8.1" hidden="1" customHeight="1" x14ac:dyDescent="0.15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</row>
    <row r="142" spans="5:101" ht="8.1" hidden="1" customHeight="1" x14ac:dyDescent="0.15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</row>
    <row r="143" spans="5:101" ht="8.1" hidden="1" customHeight="1" x14ac:dyDescent="0.15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</row>
    <row r="144" spans="5:101" ht="8.1" hidden="1" customHeight="1" x14ac:dyDescent="0.15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</row>
    <row r="145" spans="5:85" ht="8.1" hidden="1" customHeight="1" x14ac:dyDescent="0.15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</row>
    <row r="146" spans="5:85" ht="8.1" hidden="1" customHeight="1" x14ac:dyDescent="0.15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</row>
    <row r="147" spans="5:85" ht="8.1" hidden="1" customHeight="1" x14ac:dyDescent="0.15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</row>
    <row r="148" spans="5:85" ht="8.1" hidden="1" customHeight="1" x14ac:dyDescent="0.15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</row>
    <row r="149" spans="5:85" ht="8.1" hidden="1" customHeight="1" x14ac:dyDescent="0.15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</row>
    <row r="150" spans="5:85" ht="8.1" hidden="1" customHeight="1" x14ac:dyDescent="0.15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</row>
    <row r="151" spans="5:85" ht="8.1" hidden="1" customHeight="1" x14ac:dyDescent="0.15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5:85" ht="8.1" hidden="1" customHeight="1" x14ac:dyDescent="0.15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</row>
    <row r="153" spans="5:85" ht="8.1" hidden="1" customHeight="1" x14ac:dyDescent="0.15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</row>
    <row r="154" spans="5:85" ht="8.1" hidden="1" customHeight="1" x14ac:dyDescent="0.15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</row>
    <row r="155" spans="5:85" ht="8.1" hidden="1" customHeight="1" x14ac:dyDescent="0.15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</row>
    <row r="156" spans="5:85" ht="8.1" hidden="1" customHeight="1" x14ac:dyDescent="0.15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</row>
    <row r="157" spans="5:85" ht="8.1" hidden="1" customHeight="1" x14ac:dyDescent="0.15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</row>
    <row r="158" spans="5:85" ht="8.1" hidden="1" customHeight="1" x14ac:dyDescent="0.15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</row>
    <row r="159" spans="5:85" ht="8.1" hidden="1" customHeight="1" x14ac:dyDescent="0.15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</row>
    <row r="160" spans="5:85" ht="8.1" hidden="1" customHeight="1" x14ac:dyDescent="0.15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</row>
    <row r="161" spans="5:85" ht="8.1" hidden="1" customHeight="1" x14ac:dyDescent="0.15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</row>
    <row r="162" spans="5:85" ht="8.1" hidden="1" customHeight="1" x14ac:dyDescent="0.15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</row>
    <row r="163" spans="5:85" ht="8.1" hidden="1" customHeight="1" x14ac:dyDescent="0.15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</row>
    <row r="164" spans="5:85" ht="8.1" hidden="1" customHeight="1" x14ac:dyDescent="0.15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</row>
    <row r="165" spans="5:85" ht="8.1" hidden="1" customHeight="1" x14ac:dyDescent="0.15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</row>
    <row r="166" spans="5:85" ht="8.1" hidden="1" customHeight="1" x14ac:dyDescent="0.15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</row>
    <row r="167" spans="5:85" ht="8.1" hidden="1" customHeight="1" x14ac:dyDescent="0.15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</row>
    <row r="168" spans="5:85" ht="8.1" hidden="1" customHeight="1" x14ac:dyDescent="0.15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</row>
    <row r="169" spans="5:85" ht="8.1" hidden="1" customHeight="1" x14ac:dyDescent="0.15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</row>
    <row r="170" spans="5:85" ht="8.1" hidden="1" customHeight="1" x14ac:dyDescent="0.15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</row>
    <row r="171" spans="5:85" ht="8.1" hidden="1" customHeight="1" x14ac:dyDescent="0.15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</row>
    <row r="172" spans="5:85" ht="8.1" hidden="1" customHeight="1" x14ac:dyDescent="0.15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</row>
    <row r="173" spans="5:85" ht="8.1" hidden="1" customHeight="1" x14ac:dyDescent="0.15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</row>
    <row r="174" spans="5:85" ht="8.1" hidden="1" customHeight="1" x14ac:dyDescent="0.15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</row>
    <row r="175" spans="5:85" ht="8.1" hidden="1" customHeight="1" x14ac:dyDescent="0.15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</row>
    <row r="176" spans="5:85" ht="8.1" hidden="1" customHeight="1" x14ac:dyDescent="0.15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</row>
    <row r="177" spans="5:85" ht="8.1" hidden="1" customHeight="1" x14ac:dyDescent="0.15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</row>
    <row r="178" spans="5:85" ht="8.1" hidden="1" customHeight="1" x14ac:dyDescent="0.15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</row>
    <row r="179" spans="5:85" ht="8.1" hidden="1" customHeight="1" x14ac:dyDescent="0.15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</row>
    <row r="180" spans="5:85" ht="8.1" hidden="1" customHeight="1" x14ac:dyDescent="0.15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</row>
    <row r="181" spans="5:85" ht="8.1" hidden="1" customHeight="1" x14ac:dyDescent="0.15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</row>
    <row r="182" spans="5:85" ht="8.1" hidden="1" customHeight="1" x14ac:dyDescent="0.15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</row>
    <row r="183" spans="5:85" ht="8.1" hidden="1" customHeight="1" x14ac:dyDescent="0.15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</row>
    <row r="184" spans="5:85" ht="8.1" hidden="1" customHeight="1" x14ac:dyDescent="0.15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</row>
    <row r="185" spans="5:85" ht="8.1" hidden="1" customHeight="1" x14ac:dyDescent="0.15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</row>
    <row r="186" spans="5:85" ht="8.1" hidden="1" customHeight="1" x14ac:dyDescent="0.15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</row>
    <row r="187" spans="5:85" ht="8.1" hidden="1" customHeight="1" x14ac:dyDescent="0.15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</row>
    <row r="188" spans="5:85" ht="8.1" hidden="1" customHeight="1" x14ac:dyDescent="0.15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</row>
    <row r="189" spans="5:85" ht="8.1" hidden="1" customHeight="1" x14ac:dyDescent="0.15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</row>
    <row r="190" spans="5:85" ht="8.1" hidden="1" customHeight="1" x14ac:dyDescent="0.15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</row>
    <row r="191" spans="5:85" ht="8.1" hidden="1" customHeight="1" x14ac:dyDescent="0.15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</row>
    <row r="192" spans="5:85" ht="8.1" hidden="1" customHeight="1" x14ac:dyDescent="0.15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</row>
    <row r="193" spans="5:85" ht="8.1" hidden="1" customHeight="1" x14ac:dyDescent="0.15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</row>
    <row r="194" spans="5:85" ht="8.1" hidden="1" customHeight="1" x14ac:dyDescent="0.15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</row>
    <row r="195" spans="5:85" ht="8.1" hidden="1" customHeight="1" x14ac:dyDescent="0.15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</row>
    <row r="196" spans="5:85" ht="8.1" hidden="1" customHeight="1" x14ac:dyDescent="0.15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</row>
    <row r="197" spans="5:85" ht="8.1" hidden="1" customHeight="1" x14ac:dyDescent="0.15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</row>
    <row r="198" spans="5:85" ht="8.1" hidden="1" customHeight="1" x14ac:dyDescent="0.15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</row>
    <row r="199" spans="5:85" ht="8.1" hidden="1" customHeight="1" x14ac:dyDescent="0.15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</row>
    <row r="200" spans="5:85" ht="8.1" hidden="1" customHeight="1" x14ac:dyDescent="0.15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</row>
    <row r="201" spans="5:85" ht="8.1" hidden="1" customHeight="1" x14ac:dyDescent="0.15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</row>
    <row r="202" spans="5:85" ht="8.1" hidden="1" customHeight="1" x14ac:dyDescent="0.15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</row>
    <row r="203" spans="5:85" ht="8.1" hidden="1" customHeight="1" x14ac:dyDescent="0.15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</row>
    <row r="204" spans="5:85" ht="8.1" hidden="1" customHeight="1" x14ac:dyDescent="0.15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</row>
    <row r="205" spans="5:85" ht="8.1" hidden="1" customHeight="1" x14ac:dyDescent="0.15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</row>
    <row r="206" spans="5:85" ht="8.1" hidden="1" customHeight="1" x14ac:dyDescent="0.15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</row>
    <row r="207" spans="5:85" ht="8.1" hidden="1" customHeight="1" x14ac:dyDescent="0.15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5:85" ht="8.1" hidden="1" customHeight="1" x14ac:dyDescent="0.15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</row>
    <row r="209" spans="5:85" ht="8.1" hidden="1" customHeight="1" x14ac:dyDescent="0.15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</row>
    <row r="210" spans="5:85" ht="8.1" hidden="1" customHeight="1" x14ac:dyDescent="0.15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</row>
    <row r="211" spans="5:85" ht="8.1" hidden="1" customHeight="1" x14ac:dyDescent="0.15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</row>
    <row r="212" spans="5:85" ht="8.1" hidden="1" customHeight="1" x14ac:dyDescent="0.15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</row>
    <row r="213" spans="5:85" ht="8.1" hidden="1" customHeight="1" x14ac:dyDescent="0.15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</row>
    <row r="214" spans="5:85" ht="8.1" hidden="1" customHeight="1" x14ac:dyDescent="0.15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</row>
    <row r="215" spans="5:85" ht="8.1" hidden="1" customHeight="1" x14ac:dyDescent="0.15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</row>
    <row r="216" spans="5:85" ht="8.1" hidden="1" customHeight="1" x14ac:dyDescent="0.15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</row>
    <row r="217" spans="5:85" ht="8.1" hidden="1" customHeight="1" x14ac:dyDescent="0.15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</row>
    <row r="218" spans="5:85" ht="8.1" hidden="1" customHeight="1" x14ac:dyDescent="0.15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</row>
    <row r="219" spans="5:85" ht="8.1" hidden="1" customHeight="1" x14ac:dyDescent="0.15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</row>
    <row r="220" spans="5:85" ht="8.1" hidden="1" customHeight="1" x14ac:dyDescent="0.15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</row>
    <row r="221" spans="5:85" ht="8.1" hidden="1" customHeight="1" x14ac:dyDescent="0.15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</row>
    <row r="222" spans="5:85" ht="8.1" hidden="1" customHeight="1" x14ac:dyDescent="0.15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</row>
    <row r="223" spans="5:85" ht="8.1" hidden="1" customHeight="1" x14ac:dyDescent="0.15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</row>
    <row r="224" spans="5:85" ht="8.1" hidden="1" customHeight="1" x14ac:dyDescent="0.15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</row>
    <row r="225" spans="5:85" ht="8.1" hidden="1" customHeight="1" x14ac:dyDescent="0.15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</row>
    <row r="226" spans="5:85" ht="8.1" hidden="1" customHeight="1" x14ac:dyDescent="0.15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</row>
    <row r="227" spans="5:85" ht="8.1" hidden="1" customHeight="1" x14ac:dyDescent="0.15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</row>
    <row r="228" spans="5:85" ht="8.1" hidden="1" customHeight="1" x14ac:dyDescent="0.15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</row>
    <row r="229" spans="5:85" ht="8.1" hidden="1" customHeight="1" x14ac:dyDescent="0.15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</row>
    <row r="230" spans="5:85" ht="8.1" hidden="1" customHeight="1" x14ac:dyDescent="0.15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</row>
    <row r="231" spans="5:85" ht="8.1" hidden="1" customHeight="1" x14ac:dyDescent="0.15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</row>
    <row r="232" spans="5:85" ht="8.1" hidden="1" customHeight="1" x14ac:dyDescent="0.15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</row>
    <row r="233" spans="5:85" ht="8.1" hidden="1" customHeight="1" x14ac:dyDescent="0.15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</row>
    <row r="234" spans="5:85" ht="8.1" hidden="1" customHeight="1" x14ac:dyDescent="0.15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</row>
    <row r="235" spans="5:85" ht="8.1" hidden="1" customHeight="1" x14ac:dyDescent="0.15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</row>
    <row r="236" spans="5:85" ht="8.1" hidden="1" customHeight="1" x14ac:dyDescent="0.15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</row>
    <row r="237" spans="5:85" ht="8.1" hidden="1" customHeight="1" x14ac:dyDescent="0.15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</row>
    <row r="238" spans="5:85" ht="8.1" hidden="1" customHeight="1" x14ac:dyDescent="0.15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</row>
    <row r="239" spans="5:85" ht="8.1" hidden="1" customHeight="1" x14ac:dyDescent="0.15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</row>
    <row r="240" spans="5:85" ht="8.1" hidden="1" customHeight="1" x14ac:dyDescent="0.15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</row>
    <row r="241" spans="5:85" ht="8.1" hidden="1" customHeight="1" x14ac:dyDescent="0.15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</row>
    <row r="242" spans="5:85" ht="8.1" hidden="1" customHeight="1" x14ac:dyDescent="0.15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</row>
    <row r="243" spans="5:85" ht="8.1" hidden="1" customHeight="1" x14ac:dyDescent="0.15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</row>
    <row r="244" spans="5:85" ht="8.1" hidden="1" customHeight="1" x14ac:dyDescent="0.15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</row>
    <row r="245" spans="5:85" ht="8.1" hidden="1" customHeight="1" x14ac:dyDescent="0.15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</row>
    <row r="246" spans="5:85" ht="8.1" hidden="1" customHeight="1" x14ac:dyDescent="0.15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</row>
    <row r="247" spans="5:85" ht="8.1" hidden="1" customHeight="1" x14ac:dyDescent="0.15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</row>
    <row r="248" spans="5:85" ht="8.1" hidden="1" customHeight="1" x14ac:dyDescent="0.15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</row>
    <row r="249" spans="5:85" ht="8.1" hidden="1" customHeight="1" x14ac:dyDescent="0.15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</row>
    <row r="250" spans="5:85" ht="8.1" hidden="1" customHeight="1" x14ac:dyDescent="0.15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</row>
    <row r="251" spans="5:85" ht="8.1" hidden="1" customHeight="1" x14ac:dyDescent="0.15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</row>
    <row r="252" spans="5:85" ht="8.1" hidden="1" customHeight="1" x14ac:dyDescent="0.15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</row>
    <row r="253" spans="5:85" ht="8.1" hidden="1" customHeight="1" x14ac:dyDescent="0.15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</row>
    <row r="254" spans="5:85" ht="8.1" hidden="1" customHeight="1" x14ac:dyDescent="0.15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</row>
    <row r="255" spans="5:85" ht="8.1" hidden="1" customHeight="1" x14ac:dyDescent="0.15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</row>
    <row r="256" spans="5:85" ht="8.1" hidden="1" customHeight="1" x14ac:dyDescent="0.15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</row>
    <row r="257" spans="5:85" ht="8.1" hidden="1" customHeight="1" x14ac:dyDescent="0.15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</row>
    <row r="258" spans="5:85" ht="8.1" hidden="1" customHeight="1" x14ac:dyDescent="0.15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</row>
    <row r="259" spans="5:85" ht="8.1" hidden="1" customHeight="1" x14ac:dyDescent="0.15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</row>
    <row r="260" spans="5:85" ht="8.1" hidden="1" customHeight="1" x14ac:dyDescent="0.15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</row>
    <row r="261" spans="5:85" ht="8.1" hidden="1" customHeight="1" x14ac:dyDescent="0.15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</row>
    <row r="262" spans="5:85" ht="8.1" hidden="1" customHeight="1" x14ac:dyDescent="0.15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</row>
    <row r="263" spans="5:85" ht="8.1" hidden="1" customHeight="1" x14ac:dyDescent="0.15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</row>
    <row r="264" spans="5:85" ht="8.1" hidden="1" customHeight="1" x14ac:dyDescent="0.15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</row>
    <row r="265" spans="5:85" ht="8.1" hidden="1" customHeight="1" x14ac:dyDescent="0.15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</row>
    <row r="266" spans="5:85" ht="8.1" hidden="1" customHeight="1" x14ac:dyDescent="0.15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</row>
    <row r="267" spans="5:85" ht="8.1" hidden="1" customHeight="1" x14ac:dyDescent="0.15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</row>
    <row r="268" spans="5:85" ht="8.1" hidden="1" customHeight="1" x14ac:dyDescent="0.15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</row>
    <row r="269" spans="5:85" ht="8.1" hidden="1" customHeight="1" x14ac:dyDescent="0.15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</row>
    <row r="270" spans="5:85" ht="8.1" hidden="1" customHeight="1" x14ac:dyDescent="0.15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</row>
    <row r="271" spans="5:85" ht="8.1" hidden="1" customHeight="1" x14ac:dyDescent="0.15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</row>
    <row r="272" spans="5:85" ht="8.1" hidden="1" customHeight="1" x14ac:dyDescent="0.15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</row>
    <row r="273" spans="5:85" ht="8.1" hidden="1" customHeight="1" x14ac:dyDescent="0.15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</row>
    <row r="274" spans="5:85" ht="8.1" hidden="1" customHeight="1" x14ac:dyDescent="0.15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</row>
    <row r="275" spans="5:85" ht="8.1" hidden="1" customHeight="1" x14ac:dyDescent="0.15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</row>
    <row r="276" spans="5:85" ht="8.1" hidden="1" customHeight="1" x14ac:dyDescent="0.15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</row>
    <row r="277" spans="5:85" ht="8.1" hidden="1" customHeight="1" x14ac:dyDescent="0.15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</row>
    <row r="278" spans="5:85" ht="8.1" hidden="1" customHeight="1" x14ac:dyDescent="0.15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</row>
    <row r="279" spans="5:85" ht="8.1" hidden="1" customHeight="1" x14ac:dyDescent="0.15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</row>
    <row r="280" spans="5:85" ht="8.1" hidden="1" customHeight="1" x14ac:dyDescent="0.15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</row>
    <row r="281" spans="5:85" ht="8.1" hidden="1" customHeight="1" x14ac:dyDescent="0.15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</row>
    <row r="282" spans="5:85" ht="8.1" hidden="1" customHeight="1" x14ac:dyDescent="0.15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</row>
    <row r="283" spans="5:85" ht="8.1" hidden="1" customHeight="1" x14ac:dyDescent="0.15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</row>
    <row r="284" spans="5:85" ht="8.1" hidden="1" customHeight="1" x14ac:dyDescent="0.15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</row>
    <row r="285" spans="5:85" ht="8.1" hidden="1" customHeight="1" x14ac:dyDescent="0.15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</row>
    <row r="286" spans="5:85" ht="8.1" hidden="1" customHeight="1" x14ac:dyDescent="0.15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</row>
    <row r="287" spans="5:85" ht="8.1" hidden="1" customHeight="1" x14ac:dyDescent="0.15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</row>
    <row r="288" spans="5:85" ht="8.1" hidden="1" customHeight="1" x14ac:dyDescent="0.15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</row>
    <row r="289" spans="5:85" ht="8.1" hidden="1" customHeight="1" x14ac:dyDescent="0.15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</row>
    <row r="290" spans="5:85" ht="8.1" hidden="1" customHeight="1" x14ac:dyDescent="0.15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</row>
    <row r="291" spans="5:85" ht="8.1" hidden="1" customHeight="1" x14ac:dyDescent="0.15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</row>
    <row r="292" spans="5:85" ht="8.1" hidden="1" customHeight="1" x14ac:dyDescent="0.15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</row>
    <row r="293" spans="5:85" ht="8.1" hidden="1" customHeight="1" x14ac:dyDescent="0.15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</row>
    <row r="294" spans="5:85" ht="8.1" hidden="1" customHeight="1" x14ac:dyDescent="0.15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</row>
    <row r="295" spans="5:85" ht="8.1" hidden="1" customHeight="1" x14ac:dyDescent="0.15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</row>
    <row r="296" spans="5:85" ht="8.1" hidden="1" customHeight="1" x14ac:dyDescent="0.15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</row>
    <row r="297" spans="5:85" ht="8.1" hidden="1" customHeight="1" x14ac:dyDescent="0.15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</row>
    <row r="298" spans="5:85" ht="8.1" hidden="1" customHeight="1" x14ac:dyDescent="0.15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</row>
    <row r="299" spans="5:85" ht="8.1" hidden="1" customHeight="1" x14ac:dyDescent="0.15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</row>
    <row r="300" spans="5:85" ht="8.1" hidden="1" customHeight="1" x14ac:dyDescent="0.15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</row>
    <row r="301" spans="5:85" ht="8.1" hidden="1" customHeight="1" x14ac:dyDescent="0.15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</row>
    <row r="302" spans="5:85" ht="8.1" hidden="1" customHeight="1" x14ac:dyDescent="0.15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</row>
    <row r="303" spans="5:85" ht="8.1" hidden="1" customHeight="1" x14ac:dyDescent="0.15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</row>
    <row r="304" spans="5:85" ht="8.1" hidden="1" customHeight="1" x14ac:dyDescent="0.15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</row>
    <row r="305" spans="5:85" ht="8.1" hidden="1" customHeight="1" x14ac:dyDescent="0.15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</row>
    <row r="306" spans="5:85" ht="8.1" hidden="1" customHeight="1" x14ac:dyDescent="0.15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</row>
    <row r="307" spans="5:85" ht="8.1" hidden="1" customHeight="1" x14ac:dyDescent="0.15"/>
    <row r="308" spans="5:85" ht="8.1" hidden="1" customHeight="1" x14ac:dyDescent="0.15"/>
    <row r="309" spans="5:85" ht="8.1" hidden="1" customHeight="1" x14ac:dyDescent="0.15"/>
    <row r="310" spans="5:85" ht="8.1" hidden="1" customHeight="1" x14ac:dyDescent="0.15"/>
    <row r="311" spans="5:85" ht="8.1" hidden="1" customHeight="1" x14ac:dyDescent="0.15"/>
    <row r="312" spans="5:85" ht="8.1" hidden="1" customHeight="1" x14ac:dyDescent="0.15"/>
    <row r="313" spans="5:85" ht="8.1" hidden="1" customHeight="1" x14ac:dyDescent="0.15"/>
    <row r="314" spans="5:85" ht="8.1" hidden="1" customHeight="1" x14ac:dyDescent="0.15"/>
    <row r="315" spans="5:85" ht="8.1" hidden="1" customHeight="1" x14ac:dyDescent="0.15"/>
    <row r="316" spans="5:85" ht="8.1" hidden="1" customHeight="1" x14ac:dyDescent="0.15"/>
    <row r="317" spans="5:85" ht="8.1" hidden="1" customHeight="1" x14ac:dyDescent="0.15"/>
    <row r="318" spans="5:85" ht="8.1" hidden="1" customHeight="1" x14ac:dyDescent="0.15"/>
    <row r="319" spans="5:85" ht="8.1" hidden="1" customHeight="1" x14ac:dyDescent="0.15"/>
    <row r="320" spans="5:85" ht="8.1" hidden="1" customHeight="1" x14ac:dyDescent="0.15"/>
    <row r="321" ht="8.1" hidden="1" customHeight="1" x14ac:dyDescent="0.15"/>
    <row r="322" ht="8.1" hidden="1" customHeight="1" x14ac:dyDescent="0.15"/>
    <row r="323" ht="8.1" hidden="1" customHeight="1" x14ac:dyDescent="0.15"/>
    <row r="324" ht="8.1" hidden="1" customHeight="1" x14ac:dyDescent="0.15"/>
    <row r="325" ht="8.1" hidden="1" customHeight="1" x14ac:dyDescent="0.15"/>
    <row r="326" ht="8.1" hidden="1" customHeight="1" x14ac:dyDescent="0.15"/>
    <row r="327" ht="8.1" hidden="1" customHeight="1" x14ac:dyDescent="0.15"/>
    <row r="328" ht="8.1" hidden="1" customHeight="1" x14ac:dyDescent="0.15"/>
    <row r="329" ht="8.1" hidden="1" customHeight="1" x14ac:dyDescent="0.15"/>
    <row r="330" ht="8.1" hidden="1" customHeight="1" x14ac:dyDescent="0.15"/>
    <row r="331" ht="8.1" hidden="1" customHeight="1" x14ac:dyDescent="0.15"/>
    <row r="332" ht="8.1" hidden="1" customHeight="1" x14ac:dyDescent="0.15"/>
    <row r="333" ht="8.1" hidden="1" customHeight="1" x14ac:dyDescent="0.15"/>
    <row r="334" ht="8.1" hidden="1" customHeight="1" x14ac:dyDescent="0.15"/>
    <row r="335" ht="8.1" hidden="1" customHeight="1" x14ac:dyDescent="0.15"/>
    <row r="336" ht="8.1" hidden="1" customHeight="1" x14ac:dyDescent="0.15"/>
    <row r="337" ht="8.1" hidden="1" customHeight="1" x14ac:dyDescent="0.15"/>
    <row r="338" ht="8.1" hidden="1" customHeight="1" x14ac:dyDescent="0.15"/>
    <row r="339" ht="8.1" hidden="1" customHeight="1" x14ac:dyDescent="0.15"/>
    <row r="340" ht="8.1" hidden="1" customHeight="1" x14ac:dyDescent="0.15"/>
    <row r="341" ht="8.1" hidden="1" customHeight="1" x14ac:dyDescent="0.15"/>
    <row r="342" ht="8.1" hidden="1" customHeight="1" x14ac:dyDescent="0.15"/>
    <row r="343" ht="8.1" hidden="1" customHeight="1" x14ac:dyDescent="0.15"/>
    <row r="344" ht="8.1" hidden="1" customHeight="1" x14ac:dyDescent="0.15"/>
    <row r="345" ht="8.1" hidden="1" customHeight="1" x14ac:dyDescent="0.15"/>
    <row r="346" ht="8.1" hidden="1" customHeight="1" x14ac:dyDescent="0.15"/>
    <row r="347" ht="8.1" hidden="1" customHeight="1" x14ac:dyDescent="0.15"/>
    <row r="348" ht="8.1" hidden="1" customHeight="1" x14ac:dyDescent="0.15"/>
    <row r="349" ht="8.1" hidden="1" customHeight="1" x14ac:dyDescent="0.15"/>
    <row r="350" ht="8.1" hidden="1" customHeight="1" x14ac:dyDescent="0.15"/>
    <row r="351" ht="8.1" hidden="1" customHeight="1" x14ac:dyDescent="0.15"/>
    <row r="352" ht="8.1" hidden="1" customHeight="1" x14ac:dyDescent="0.15"/>
    <row r="353" ht="8.1" hidden="1" customHeight="1" x14ac:dyDescent="0.15"/>
    <row r="354" ht="8.1" hidden="1" customHeight="1" x14ac:dyDescent="0.15"/>
    <row r="355" ht="8.1" hidden="1" customHeight="1" x14ac:dyDescent="0.15"/>
    <row r="356" ht="8.1" hidden="1" customHeight="1" x14ac:dyDescent="0.15"/>
    <row r="357" ht="8.1" hidden="1" customHeight="1" x14ac:dyDescent="0.15"/>
    <row r="358" ht="8.1" hidden="1" customHeight="1" x14ac:dyDescent="0.15"/>
    <row r="359" ht="8.1" hidden="1" customHeight="1" x14ac:dyDescent="0.15"/>
    <row r="360" ht="8.1" hidden="1" customHeight="1" x14ac:dyDescent="0.15"/>
    <row r="361" ht="8.1" hidden="1" customHeight="1" x14ac:dyDescent="0.15"/>
    <row r="362" ht="8.1" hidden="1" customHeight="1" x14ac:dyDescent="0.15"/>
    <row r="363" ht="8.1" hidden="1" customHeight="1" x14ac:dyDescent="0.15"/>
    <row r="364" ht="8.1" hidden="1" customHeight="1" x14ac:dyDescent="0.15"/>
    <row r="365" ht="8.1" hidden="1" customHeight="1" x14ac:dyDescent="0.15"/>
    <row r="366" ht="8.1" hidden="1" customHeight="1" x14ac:dyDescent="0.15"/>
    <row r="367" ht="8.1" hidden="1" customHeight="1" x14ac:dyDescent="0.15"/>
    <row r="368" ht="8.1" hidden="1" customHeight="1" x14ac:dyDescent="0.15"/>
    <row r="369" ht="8.1" hidden="1" customHeight="1" x14ac:dyDescent="0.15"/>
    <row r="370" ht="8.1" hidden="1" customHeight="1" x14ac:dyDescent="0.15"/>
    <row r="371" ht="8.1" hidden="1" customHeight="1" x14ac:dyDescent="0.15"/>
    <row r="372" ht="8.1" hidden="1" customHeight="1" x14ac:dyDescent="0.15"/>
    <row r="373" ht="8.1" hidden="1" customHeight="1" x14ac:dyDescent="0.15"/>
    <row r="374" ht="8.1" hidden="1" customHeight="1" x14ac:dyDescent="0.15"/>
    <row r="375" ht="8.1" hidden="1" customHeight="1" x14ac:dyDescent="0.15"/>
    <row r="376" ht="8.1" hidden="1" customHeight="1" x14ac:dyDescent="0.15"/>
    <row r="377" ht="8.1" hidden="1" customHeight="1" x14ac:dyDescent="0.15"/>
    <row r="378" ht="8.1" hidden="1" customHeight="1" x14ac:dyDescent="0.15"/>
    <row r="379" ht="8.1" hidden="1" customHeight="1" x14ac:dyDescent="0.15"/>
    <row r="380" ht="8.1" hidden="1" customHeight="1" x14ac:dyDescent="0.15"/>
    <row r="381" ht="8.1" hidden="1" customHeight="1" x14ac:dyDescent="0.15"/>
    <row r="382" ht="8.1" hidden="1" customHeight="1" x14ac:dyDescent="0.15"/>
    <row r="383" ht="8.1" hidden="1" customHeight="1" x14ac:dyDescent="0.15"/>
    <row r="384" ht="8.1" hidden="1" customHeight="1" x14ac:dyDescent="0.15"/>
    <row r="385" ht="8.1" hidden="1" customHeight="1" x14ac:dyDescent="0.15"/>
    <row r="386" ht="8.1" hidden="1" customHeight="1" x14ac:dyDescent="0.15"/>
    <row r="387" ht="8.1" hidden="1" customHeight="1" x14ac:dyDescent="0.15"/>
    <row r="388" ht="8.1" hidden="1" customHeight="1" x14ac:dyDescent="0.15"/>
    <row r="389" ht="8.1" hidden="1" customHeight="1" x14ac:dyDescent="0.15"/>
    <row r="390" ht="8.1" hidden="1" customHeight="1" x14ac:dyDescent="0.15"/>
    <row r="391" ht="8.1" hidden="1" customHeight="1" x14ac:dyDescent="0.15"/>
    <row r="392" ht="8.1" hidden="1" customHeight="1" x14ac:dyDescent="0.15"/>
    <row r="393" ht="8.1" hidden="1" customHeight="1" x14ac:dyDescent="0.15"/>
    <row r="394" ht="8.1" hidden="1" customHeight="1" x14ac:dyDescent="0.15"/>
    <row r="395" ht="8.1" hidden="1" customHeight="1" x14ac:dyDescent="0.15"/>
    <row r="396" ht="8.1" hidden="1" customHeight="1" x14ac:dyDescent="0.15"/>
    <row r="397" ht="8.1" hidden="1" customHeight="1" x14ac:dyDescent="0.15"/>
    <row r="398" ht="8.1" hidden="1" customHeight="1" x14ac:dyDescent="0.15"/>
    <row r="399" ht="8.1" hidden="1" customHeight="1" x14ac:dyDescent="0.15"/>
    <row r="400" ht="8.1" hidden="1" customHeight="1" x14ac:dyDescent="0.15"/>
    <row r="401" ht="8.1" hidden="1" customHeight="1" x14ac:dyDescent="0.15"/>
    <row r="402" ht="8.1" hidden="1" customHeight="1" x14ac:dyDescent="0.15"/>
    <row r="403" ht="8.1" hidden="1" customHeight="1" x14ac:dyDescent="0.15"/>
    <row r="404" ht="8.1" hidden="1" customHeight="1" x14ac:dyDescent="0.15"/>
    <row r="405" ht="8.1" hidden="1" customHeight="1" x14ac:dyDescent="0.15"/>
    <row r="406" ht="8.1" hidden="1" customHeight="1" x14ac:dyDescent="0.15"/>
    <row r="407" ht="8.1" hidden="1" customHeight="1" x14ac:dyDescent="0.15"/>
    <row r="408" ht="8.1" hidden="1" customHeight="1" x14ac:dyDescent="0.15"/>
    <row r="409" ht="8.1" hidden="1" customHeight="1" x14ac:dyDescent="0.15"/>
    <row r="410" ht="8.1" hidden="1" customHeight="1" x14ac:dyDescent="0.15"/>
    <row r="411" ht="8.1" hidden="1" customHeight="1" x14ac:dyDescent="0.15"/>
    <row r="412" ht="8.1" hidden="1" customHeight="1" x14ac:dyDescent="0.15"/>
    <row r="413" ht="8.1" hidden="1" customHeight="1" x14ac:dyDescent="0.15"/>
    <row r="414" ht="8.1" hidden="1" customHeight="1" x14ac:dyDescent="0.15"/>
    <row r="415" ht="8.1" hidden="1" customHeight="1" x14ac:dyDescent="0.15"/>
    <row r="416" ht="8.1" hidden="1" customHeight="1" x14ac:dyDescent="0.15"/>
    <row r="417" ht="8.1" hidden="1" customHeight="1" x14ac:dyDescent="0.15"/>
    <row r="418" ht="8.1" hidden="1" customHeight="1" x14ac:dyDescent="0.15"/>
    <row r="419" ht="8.1" hidden="1" customHeight="1" x14ac:dyDescent="0.15"/>
    <row r="420" ht="8.1" hidden="1" customHeight="1" x14ac:dyDescent="0.15"/>
    <row r="421" ht="8.1" hidden="1" customHeight="1" x14ac:dyDescent="0.15"/>
    <row r="422" ht="8.1" hidden="1" customHeight="1" x14ac:dyDescent="0.15"/>
    <row r="423" ht="8.1" hidden="1" customHeight="1" x14ac:dyDescent="0.15"/>
    <row r="424" ht="8.1" hidden="1" customHeight="1" x14ac:dyDescent="0.15"/>
    <row r="425" ht="8.1" hidden="1" customHeight="1" x14ac:dyDescent="0.15"/>
    <row r="426" ht="8.1" hidden="1" customHeight="1" x14ac:dyDescent="0.15"/>
    <row r="427" ht="8.1" hidden="1" customHeight="1" x14ac:dyDescent="0.15"/>
    <row r="428" ht="8.1" hidden="1" customHeight="1" x14ac:dyDescent="0.15"/>
    <row r="429" ht="8.1" hidden="1" customHeight="1" x14ac:dyDescent="0.15"/>
    <row r="430" ht="8.1" hidden="1" customHeight="1" x14ac:dyDescent="0.15"/>
    <row r="431" ht="8.1" hidden="1" customHeight="1" x14ac:dyDescent="0.15"/>
    <row r="432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  <row r="861" ht="8.1" hidden="1" customHeight="1" x14ac:dyDescent="0.15"/>
    <row r="862" ht="8.1" hidden="1" customHeight="1" x14ac:dyDescent="0.15"/>
    <row r="863" ht="8.1" hidden="1" customHeight="1" x14ac:dyDescent="0.15"/>
    <row r="864" ht="8.1" hidden="1" customHeight="1" x14ac:dyDescent="0.15"/>
    <row r="865" ht="8.1" hidden="1" customHeight="1" x14ac:dyDescent="0.15"/>
    <row r="866" ht="8.1" hidden="1" customHeight="1" x14ac:dyDescent="0.15"/>
    <row r="867" ht="8.1" hidden="1" customHeight="1" x14ac:dyDescent="0.15"/>
    <row r="868" ht="8.1" hidden="1" customHeight="1" x14ac:dyDescent="0.15"/>
    <row r="869" ht="8.1" hidden="1" customHeight="1" x14ac:dyDescent="0.15"/>
    <row r="870" ht="8.1" hidden="1" customHeight="1" x14ac:dyDescent="0.15"/>
    <row r="871" ht="8.1" hidden="1" customHeight="1" x14ac:dyDescent="0.15"/>
    <row r="872" ht="8.1" hidden="1" customHeight="1" x14ac:dyDescent="0.15"/>
    <row r="873" ht="8.1" hidden="1" customHeight="1" x14ac:dyDescent="0.15"/>
  </sheetData>
  <sheetProtection algorithmName="SHA-512" hashValue="RWIJAwppJjk2lMJDCL3UakbsT5SQUGBnLm6m5y/KqlkbWu3cYd6jCD8kFB3jjT2nZY6AuwXWTPnDnmYjPBkiiw==" saltValue="wBMhL2Qc7dCLWwJD4hwYjg==" spinCount="100000" sheet="1" formatCells="0"/>
  <mergeCells count="281">
    <mergeCell ref="CQ118:CQ119"/>
    <mergeCell ref="CQ120:CQ121"/>
    <mergeCell ref="CQ122:CQ123"/>
    <mergeCell ref="E88:G98"/>
    <mergeCell ref="H88:M98"/>
    <mergeCell ref="CH104:CK108"/>
    <mergeCell ref="CH28:CK32"/>
    <mergeCell ref="BI43:BM44"/>
    <mergeCell ref="CH33:CK38"/>
    <mergeCell ref="CH39:CK42"/>
    <mergeCell ref="N88:X92"/>
    <mergeCell ref="N55:X59"/>
    <mergeCell ref="CH60:CK64"/>
    <mergeCell ref="BX60:CB64"/>
    <mergeCell ref="CC60:CG64"/>
    <mergeCell ref="BX71:CB73"/>
    <mergeCell ref="Y74:AK78"/>
    <mergeCell ref="BX74:CB78"/>
    <mergeCell ref="BI71:BN72"/>
    <mergeCell ref="CH71:CK73"/>
    <mergeCell ref="BX99:CB103"/>
    <mergeCell ref="N71:X78"/>
    <mergeCell ref="CC74:CG78"/>
    <mergeCell ref="AL74:BH78"/>
    <mergeCell ref="CC104:CG108"/>
    <mergeCell ref="AL106:BH108"/>
    <mergeCell ref="H55:M78"/>
    <mergeCell ref="Y93:AK98"/>
    <mergeCell ref="BO71:BT72"/>
    <mergeCell ref="Y60:AK64"/>
    <mergeCell ref="N60:X64"/>
    <mergeCell ref="N65:X67"/>
    <mergeCell ref="N68:X70"/>
    <mergeCell ref="Y68:AK70"/>
    <mergeCell ref="BO94:BP95"/>
    <mergeCell ref="H99:M103"/>
    <mergeCell ref="AL60:BH64"/>
    <mergeCell ref="Y71:AK73"/>
    <mergeCell ref="BO104:BS105"/>
    <mergeCell ref="BM96:BN97"/>
    <mergeCell ref="BI96:BL97"/>
    <mergeCell ref="BI94:BL95"/>
    <mergeCell ref="BM94:BN95"/>
    <mergeCell ref="BU94:BW95"/>
    <mergeCell ref="BU65:BW66"/>
    <mergeCell ref="CH18:CK23"/>
    <mergeCell ref="CH24:CK25"/>
    <mergeCell ref="CH26:CK27"/>
    <mergeCell ref="BI48:BN49"/>
    <mergeCell ref="BO49:BT50"/>
    <mergeCell ref="CC33:CG38"/>
    <mergeCell ref="CH43:CK47"/>
    <mergeCell ref="H79:M87"/>
    <mergeCell ref="BX79:CB82"/>
    <mergeCell ref="AL65:BH67"/>
    <mergeCell ref="BI83:BL84"/>
    <mergeCell ref="BX68:CB70"/>
    <mergeCell ref="BU72:BW73"/>
    <mergeCell ref="Y83:AK87"/>
    <mergeCell ref="N83:X87"/>
    <mergeCell ref="AL83:BH87"/>
    <mergeCell ref="BT83:BV84"/>
    <mergeCell ref="BT85:BV86"/>
    <mergeCell ref="CH48:CK51"/>
    <mergeCell ref="AN58:BF59"/>
    <mergeCell ref="CC71:CG73"/>
    <mergeCell ref="CH65:CK67"/>
    <mergeCell ref="CH52:CK54"/>
    <mergeCell ref="E39:G47"/>
    <mergeCell ref="H39:M47"/>
    <mergeCell ref="N39:X42"/>
    <mergeCell ref="N43:X47"/>
    <mergeCell ref="E3:CG4"/>
    <mergeCell ref="Q7:Q8"/>
    <mergeCell ref="Q9:Q10"/>
    <mergeCell ref="R9:AO10"/>
    <mergeCell ref="AV7:BG8"/>
    <mergeCell ref="R7:AO8"/>
    <mergeCell ref="BP5:BR6"/>
    <mergeCell ref="H33:M38"/>
    <mergeCell ref="BX33:CB38"/>
    <mergeCell ref="BX28:CB32"/>
    <mergeCell ref="CC28:CG32"/>
    <mergeCell ref="BK36:BU37"/>
    <mergeCell ref="BQ11:BX12"/>
    <mergeCell ref="BX18:CB23"/>
    <mergeCell ref="CC18:CG23"/>
    <mergeCell ref="AL39:BH42"/>
    <mergeCell ref="AL43:BH44"/>
    <mergeCell ref="E33:G38"/>
    <mergeCell ref="E14:M17"/>
    <mergeCell ref="N33:X38"/>
    <mergeCell ref="Y33:AK38"/>
    <mergeCell ref="BI33:BV34"/>
    <mergeCell ref="Y28:AK32"/>
    <mergeCell ref="H26:M32"/>
    <mergeCell ref="E26:G32"/>
    <mergeCell ref="E18:G25"/>
    <mergeCell ref="AL22:AS23"/>
    <mergeCell ref="N24:X25"/>
    <mergeCell ref="BI14:BW17"/>
    <mergeCell ref="Y24:AK25"/>
    <mergeCell ref="N26:X27"/>
    <mergeCell ref="Y26:AK27"/>
    <mergeCell ref="BJ21:BM22"/>
    <mergeCell ref="N18:X23"/>
    <mergeCell ref="H18:M25"/>
    <mergeCell ref="BO30:BV31"/>
    <mergeCell ref="BN21:BU22"/>
    <mergeCell ref="E122:G123"/>
    <mergeCell ref="H122:X123"/>
    <mergeCell ref="Y122:AK123"/>
    <mergeCell ref="AL122:BH123"/>
    <mergeCell ref="Y118:AK119"/>
    <mergeCell ref="N14:X17"/>
    <mergeCell ref="Y14:AK17"/>
    <mergeCell ref="AL14:BH17"/>
    <mergeCell ref="AL48:BH51"/>
    <mergeCell ref="Y65:AK67"/>
    <mergeCell ref="N28:X32"/>
    <mergeCell ref="Y120:AK121"/>
    <mergeCell ref="AL120:BH121"/>
    <mergeCell ref="AL115:BH117"/>
    <mergeCell ref="E113:CG114"/>
    <mergeCell ref="CC115:CG117"/>
    <mergeCell ref="E118:G119"/>
    <mergeCell ref="H118:X119"/>
    <mergeCell ref="E115:G117"/>
    <mergeCell ref="H115:X117"/>
    <mergeCell ref="CC118:CG119"/>
    <mergeCell ref="BI118:CB119"/>
    <mergeCell ref="E104:G108"/>
    <mergeCell ref="BI122:CB123"/>
    <mergeCell ref="Y39:AK42"/>
    <mergeCell ref="AL104:BH105"/>
    <mergeCell ref="BX83:CB87"/>
    <mergeCell ref="BQ94:BT95"/>
    <mergeCell ref="BX104:CB108"/>
    <mergeCell ref="BL101:BR102"/>
    <mergeCell ref="BS101:BV102"/>
    <mergeCell ref="BX93:CB98"/>
    <mergeCell ref="CC43:CG47"/>
    <mergeCell ref="BR45:BV46"/>
    <mergeCell ref="BI52:BL53"/>
    <mergeCell ref="BN52:BS53"/>
    <mergeCell ref="BX48:CB51"/>
    <mergeCell ref="BX39:CB42"/>
    <mergeCell ref="CC48:CG51"/>
    <mergeCell ref="BM45:BQ46"/>
    <mergeCell ref="CC39:CG42"/>
    <mergeCell ref="Y43:AK47"/>
    <mergeCell ref="Y52:AK54"/>
    <mergeCell ref="BI85:BL86"/>
    <mergeCell ref="AL52:BH54"/>
    <mergeCell ref="BL62:BS63"/>
    <mergeCell ref="AL55:BH57"/>
    <mergeCell ref="AL71:BH73"/>
    <mergeCell ref="CC122:CG123"/>
    <mergeCell ref="BI120:CB121"/>
    <mergeCell ref="CC120:CG121"/>
    <mergeCell ref="BI115:CB117"/>
    <mergeCell ref="Y115:AK117"/>
    <mergeCell ref="AL118:BH119"/>
    <mergeCell ref="E120:G121"/>
    <mergeCell ref="H120:X121"/>
    <mergeCell ref="CC68:CG70"/>
    <mergeCell ref="BI76:BL77"/>
    <mergeCell ref="BM74:BR75"/>
    <mergeCell ref="BM76:BR77"/>
    <mergeCell ref="BS74:BV75"/>
    <mergeCell ref="BS76:BV77"/>
    <mergeCell ref="BW76:BW77"/>
    <mergeCell ref="CC93:CG98"/>
    <mergeCell ref="Y79:AK82"/>
    <mergeCell ref="AL79:BH82"/>
    <mergeCell ref="BI99:BW100"/>
    <mergeCell ref="AL99:BH100"/>
    <mergeCell ref="Y88:AK92"/>
    <mergeCell ref="AL88:BH92"/>
    <mergeCell ref="BI88:BW92"/>
    <mergeCell ref="BI79:BW82"/>
    <mergeCell ref="E109:CG112"/>
    <mergeCell ref="CC79:CG82"/>
    <mergeCell ref="E79:G87"/>
    <mergeCell ref="CC83:CG87"/>
    <mergeCell ref="N79:X82"/>
    <mergeCell ref="BM83:BS84"/>
    <mergeCell ref="E99:G103"/>
    <mergeCell ref="BJ104:BN105"/>
    <mergeCell ref="BT104:BV105"/>
    <mergeCell ref="BT106:BV107"/>
    <mergeCell ref="BO106:BS107"/>
    <mergeCell ref="BJ106:BN107"/>
    <mergeCell ref="CC99:CG103"/>
    <mergeCell ref="Y104:AK108"/>
    <mergeCell ref="H104:M108"/>
    <mergeCell ref="N104:X108"/>
    <mergeCell ref="AL101:BH103"/>
    <mergeCell ref="Y99:AK103"/>
    <mergeCell ref="N99:X103"/>
    <mergeCell ref="BX88:CB92"/>
    <mergeCell ref="CC88:CG92"/>
    <mergeCell ref="AL93:BH96"/>
    <mergeCell ref="AL97:BH98"/>
    <mergeCell ref="N93:X98"/>
    <mergeCell ref="CC26:CG27"/>
    <mergeCell ref="AL28:BH30"/>
    <mergeCell ref="AL31:AR32"/>
    <mergeCell ref="AT31:AZ32"/>
    <mergeCell ref="BA31:BE32"/>
    <mergeCell ref="AS37:BF38"/>
    <mergeCell ref="AL37:AR38"/>
    <mergeCell ref="AL33:BH36"/>
    <mergeCell ref="CH74:CK78"/>
    <mergeCell ref="BJ30:BN31"/>
    <mergeCell ref="AL26:BH27"/>
    <mergeCell ref="BI26:BW27"/>
    <mergeCell ref="BX43:CB47"/>
    <mergeCell ref="CH68:CK70"/>
    <mergeCell ref="BI74:BL75"/>
    <mergeCell ref="BX26:CB27"/>
    <mergeCell ref="BI60:BK61"/>
    <mergeCell ref="AL68:BH70"/>
    <mergeCell ref="BI68:BV70"/>
    <mergeCell ref="AL45:BH47"/>
    <mergeCell ref="BO65:BO66"/>
    <mergeCell ref="CC65:CG67"/>
    <mergeCell ref="BX65:CB67"/>
    <mergeCell ref="CH93:CK98"/>
    <mergeCell ref="E48:G54"/>
    <mergeCell ref="H48:M54"/>
    <mergeCell ref="N48:X51"/>
    <mergeCell ref="Y48:AK51"/>
    <mergeCell ref="BX52:CB54"/>
    <mergeCell ref="CC52:CG54"/>
    <mergeCell ref="N52:X54"/>
    <mergeCell ref="BI62:BK63"/>
    <mergeCell ref="BT52:BV53"/>
    <mergeCell ref="BT62:BW63"/>
    <mergeCell ref="E55:G78"/>
    <mergeCell ref="BX55:CB59"/>
    <mergeCell ref="CC55:CG59"/>
    <mergeCell ref="BI55:BW56"/>
    <mergeCell ref="BM57:BV58"/>
    <mergeCell ref="Y55:AK59"/>
    <mergeCell ref="BW74:BW75"/>
    <mergeCell ref="BU49:BW50"/>
    <mergeCell ref="BN7:CG8"/>
    <mergeCell ref="CH99:CK103"/>
    <mergeCell ref="CH79:CK82"/>
    <mergeCell ref="CH55:CK59"/>
    <mergeCell ref="CC24:CG25"/>
    <mergeCell ref="BX14:CG15"/>
    <mergeCell ref="BX16:CB17"/>
    <mergeCell ref="BF5:BO6"/>
    <mergeCell ref="BY11:CD12"/>
    <mergeCell ref="CE11:CG12"/>
    <mergeCell ref="CC16:CG17"/>
    <mergeCell ref="BI24:BW25"/>
    <mergeCell ref="BX24:CB25"/>
    <mergeCell ref="BM47:BT47"/>
    <mergeCell ref="BL60:BS61"/>
    <mergeCell ref="BT60:BW61"/>
    <mergeCell ref="BM85:BS86"/>
    <mergeCell ref="BP65:BT66"/>
    <mergeCell ref="BI65:BN66"/>
    <mergeCell ref="CH83:CK87"/>
    <mergeCell ref="BO96:BP97"/>
    <mergeCell ref="BQ96:BT97"/>
    <mergeCell ref="BU96:BW97"/>
    <mergeCell ref="CH88:CK92"/>
    <mergeCell ref="E7:P8"/>
    <mergeCell ref="E9:P10"/>
    <mergeCell ref="Z5:AI6"/>
    <mergeCell ref="AL18:BH21"/>
    <mergeCell ref="AU22:BD23"/>
    <mergeCell ref="AL24:BH25"/>
    <mergeCell ref="BH7:BM8"/>
    <mergeCell ref="AJ5:AT6"/>
    <mergeCell ref="AU5:BE6"/>
    <mergeCell ref="Y18:AK23"/>
  </mergeCells>
  <phoneticPr fontId="20"/>
  <dataValidations count="15">
    <dataValidation type="list" allowBlank="1" showInputMessage="1" showErrorMessage="1" sqref="BW68:BW70" xr:uid="{00000000-0002-0000-0000-000000000000}">
      <formula1>$DP$10:$DP$13</formula1>
    </dataValidation>
    <dataValidation imeMode="off" allowBlank="1" showInputMessage="1" showErrorMessage="1" sqref="BL45:BQ46 BS74 BK46 BS76 R9:AO10" xr:uid="{00000000-0002-0000-0000-000001000000}"/>
    <dataValidation imeMode="halfKatakana" allowBlank="1" showInputMessage="1" showErrorMessage="1" sqref="Q9 Q7" xr:uid="{00000000-0002-0000-0000-000002000000}"/>
    <dataValidation type="list" allowBlank="1" showInputMessage="1" showErrorMessage="1" sqref="BX79:CG82 BX88:CG92 BX18 CC18 BX24:CG42 BX68:CG70 BX55 CC55" xr:uid="{00000000-0002-0000-0000-000003000000}">
      <formula1>$CQ$19:$CQ$21</formula1>
    </dataValidation>
    <dataValidation type="list" allowBlank="1" showInputMessage="1" showErrorMessage="1" sqref="BH7:BM8" xr:uid="{00000000-0002-0000-0000-000004000000}">
      <formula1>$CR$19:$CR$22</formula1>
    </dataValidation>
    <dataValidation type="list" allowBlank="1" showInputMessage="1" showErrorMessage="1" sqref="DO57:DO59 DO26:DO30 DO22:DO23" xr:uid="{00000000-0002-0000-0000-000005000000}">
      <formula1>#REF!</formula1>
    </dataValidation>
    <dataValidation type="list" allowBlank="1" showInputMessage="1" showErrorMessage="1" sqref="BV36" xr:uid="{00000000-0002-0000-0000-000006000000}">
      <formula1>$CT$19:$CT$25</formula1>
    </dataValidation>
    <dataValidation type="list" allowBlank="1" showInputMessage="1" showErrorMessage="1" sqref="BR38:BT38" xr:uid="{00000000-0002-0000-0000-000007000000}">
      <formula1>$DO$10:$DO$36</formula1>
    </dataValidation>
    <dataValidation type="list" allowBlank="1" showInputMessage="1" showErrorMessage="1" sqref="AJ5" xr:uid="{00000000-0002-0000-0000-000008000000}">
      <formula1>$CQ$56:$CQ$59</formula1>
    </dataValidation>
    <dataValidation type="list" allowBlank="1" showInputMessage="1" showErrorMessage="1" sqref="BL73:BT73 BO71:BT72" xr:uid="{00000000-0002-0000-0000-000009000000}">
      <formula1>$CU$19:$CU$22</formula1>
    </dataValidation>
    <dataValidation type="list" allowBlank="1" showInputMessage="1" showErrorMessage="1" sqref="E118:G123" xr:uid="{79D75C4C-4D31-436A-BE82-EF34A84225DD}">
      <formula1>$CR$118:$CR$127</formula1>
    </dataValidation>
    <dataValidation type="list" allowBlank="1" showInputMessage="1" showErrorMessage="1" sqref="Y118:AK119" xr:uid="{68511992-60F5-46F8-B4F7-0BD3AEABC079}">
      <formula1>$CS$131:$CS$135</formula1>
    </dataValidation>
    <dataValidation type="list" allowBlank="1" showInputMessage="1" showErrorMessage="1" sqref="Y120:AK121" xr:uid="{347EBA3A-5166-4040-AC7B-4C2775422134}">
      <formula1>$CT$131:$CT$135</formula1>
    </dataValidation>
    <dataValidation type="list" allowBlank="1" showInputMessage="1" showErrorMessage="1" sqref="Y122:AK123" xr:uid="{C685C509-3087-4AB4-B5FF-77FD9D1E39D3}">
      <formula1>$CU$131:$CU$135</formula1>
    </dataValidation>
    <dataValidation type="list" errorStyle="warning" allowBlank="1" showInputMessage="1" showErrorMessage="1" sqref="BO30:BV31" xr:uid="{CA9F8762-C2F9-402A-B2F4-9AD30679EA58}">
      <formula1>$CQ$30:$CQ$31</formula1>
    </dataValidation>
  </dataValidations>
  <printOptions horizontalCentered="1"/>
  <pageMargins left="0.51" right="0.31" top="0.31" bottom="0.31" header="0.24" footer="0.1"/>
  <pageSetup paperSize="9" orientation="portrait" r:id="rId1"/>
  <headerFooter scaleWithDoc="0" alignWithMargins="0">
    <oddFooter>&amp;C&amp;10
版権所有 : 日本ｵｰﾁｽ･ｴﾚﾍﾞｰﾀ株式会社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2BAFB8339BF843A0965AB38A96074D" ma:contentTypeVersion="18" ma:contentTypeDescription="新しいドキュメントを作成します。" ma:contentTypeScope="" ma:versionID="22909809b5a24928278755fc4ce0c4a4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e9f3074287f044aad150e6cbcc0b1606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96D82B-1F49-4035-A3F9-2C753145256B}">
  <ds:schemaRefs>
    <ds:schemaRef ds:uri="http://purl.org/dc/terms/"/>
    <ds:schemaRef ds:uri="http://www.w3.org/XML/1998/namespace"/>
    <ds:schemaRef ds:uri="http://purl.org/dc/dcmitype/"/>
    <ds:schemaRef ds:uri="7a3c49fa-4ed5-477a-b685-890afbe89026"/>
    <ds:schemaRef ds:uri="http://purl.org/dc/elements/1.1/"/>
    <ds:schemaRef ds:uri="http://schemas.microsoft.com/office/2006/metadata/properties"/>
    <ds:schemaRef ds:uri="11c1b744-1943-4570-8b3e-53605646af9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8A10B5-7BDD-4A17-AC7E-FCEEE1CB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256731-3C4E-4BA7-BC0B-7644586FC0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UCMP-RV_Ver.5_S</vt:lpstr>
      <vt:lpstr>'UCMP-RV_Ver.5_S'!Print_Area</vt:lpstr>
      <vt:lpstr>'UCMP-RV_Ver.5_S'!Print_Titles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Takayuki Sato</cp:lastModifiedBy>
  <cp:lastPrinted>2023-11-17T04:52:02Z</cp:lastPrinted>
  <dcterms:created xsi:type="dcterms:W3CDTF">2009-08-17T04:44:12Z</dcterms:created>
  <dcterms:modified xsi:type="dcterms:W3CDTF">2024-01-31T06:16:05Z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  <property fmtid="{D5CDD505-2E9C-101B-9397-08002B2CF9AE}" pid="3" name="MediaServiceImageTags">
    <vt:lpwstr/>
  </property>
</Properties>
</file>